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360" windowHeight="8595" firstSheet="2" activeTab="2"/>
  </bookViews>
  <sheets>
    <sheet name="MemberLookup" sheetId="1" state="hidden" r:id="rId1"/>
    <sheet name="AreaClubLookup" sheetId="2" state="hidden" r:id="rId2"/>
    <sheet name="Distinguished Club Progress" sheetId="3" r:id="rId3"/>
    <sheet name="Distinguished Area Progress" sheetId="4" r:id="rId4"/>
    <sheet name="Distinguished Division Progress" sheetId="5" r:id="rId5"/>
  </sheets>
  <definedNames>
    <definedName name="_xlnm.Print_Area" localSheetId="3">'Distinguished Area Progress'!$A$1:$F$25</definedName>
    <definedName name="_xlnm.Print_Area" localSheetId="2">'Distinguished Club Progress'!$A$1:$G$54</definedName>
    <definedName name="_xlnm.Print_Area" localSheetId="4">'Distinguished Division Progress'!$A$1:$D$22</definedName>
  </definedNames>
  <calcPr fullCalcOnLoad="1"/>
</workbook>
</file>

<file path=xl/comments3.xml><?xml version="1.0" encoding="utf-8"?>
<comments xmlns="http://schemas.openxmlformats.org/spreadsheetml/2006/main">
  <authors>
    <author>Theo W. Black</author>
  </authors>
  <commentList>
    <comment ref="D11" authorId="0">
      <text>
        <r>
          <rPr>
            <b/>
            <sz val="8"/>
            <rFont val="Tahoma"/>
            <family val="2"/>
          </rPr>
          <t>Enter Name of CC Award Recipient.</t>
        </r>
      </text>
    </comment>
    <comment ref="D12" authorId="0">
      <text>
        <r>
          <rPr>
            <b/>
            <sz val="8"/>
            <rFont val="Tahoma"/>
            <family val="2"/>
          </rPr>
          <t>Enter Name of CC Award Recipient.</t>
        </r>
      </text>
    </comment>
    <comment ref="D13" authorId="0">
      <text>
        <r>
          <rPr>
            <b/>
            <sz val="8"/>
            <rFont val="Tahoma"/>
            <family val="2"/>
          </rPr>
          <t>Enter Name of CC Award Recipient.</t>
        </r>
      </text>
    </comment>
    <comment ref="D14" authorId="0">
      <text>
        <r>
          <rPr>
            <b/>
            <sz val="8"/>
            <rFont val="Tahoma"/>
            <family val="2"/>
          </rPr>
          <t>Enter Name of CC Award Recipient.</t>
        </r>
      </text>
    </comment>
    <comment ref="D15" authorId="0">
      <text>
        <r>
          <rPr>
            <b/>
            <sz val="8"/>
            <rFont val="Tahoma"/>
            <family val="2"/>
          </rPr>
          <t>Enter Name of AC Award Recipient.</t>
        </r>
      </text>
    </comment>
    <comment ref="D16" authorId="0">
      <text>
        <r>
          <rPr>
            <b/>
            <sz val="8"/>
            <rFont val="Tahoma"/>
            <family val="2"/>
          </rPr>
          <t>Enter Name of AC Award Recipient.</t>
        </r>
      </text>
    </comment>
    <comment ref="D17" authorId="0">
      <text>
        <r>
          <rPr>
            <b/>
            <sz val="8"/>
            <rFont val="Tahoma"/>
            <family val="2"/>
          </rPr>
          <t>Enter Name of Leadership Award Recipient.</t>
        </r>
      </text>
    </comment>
    <comment ref="D18" authorId="0">
      <text>
        <r>
          <rPr>
            <b/>
            <sz val="8"/>
            <rFont val="Tahoma"/>
            <family val="2"/>
          </rPr>
          <t>Enter Name of Leadership Award Recipient.</t>
        </r>
      </text>
    </comment>
    <comment ref="D19" authorId="0">
      <text>
        <r>
          <rPr>
            <b/>
            <sz val="8"/>
            <rFont val="Tahoma"/>
            <family val="2"/>
          </rPr>
          <t>Enter new member's name.</t>
        </r>
      </text>
    </comment>
    <comment ref="D20" authorId="0">
      <text>
        <r>
          <rPr>
            <b/>
            <sz val="8"/>
            <rFont val="Tahoma"/>
            <family val="2"/>
          </rPr>
          <t>Enter new member's name.</t>
        </r>
      </text>
    </comment>
    <comment ref="D21" authorId="0">
      <text>
        <r>
          <rPr>
            <b/>
            <sz val="8"/>
            <rFont val="Tahoma"/>
            <family val="2"/>
          </rPr>
          <t>Enter new member's name.</t>
        </r>
      </text>
    </comment>
    <comment ref="D22" authorId="0">
      <text>
        <r>
          <rPr>
            <b/>
            <sz val="8"/>
            <rFont val="Tahoma"/>
            <family val="2"/>
          </rPr>
          <t>Enter new member's name.</t>
        </r>
      </text>
    </comment>
    <comment ref="D23" authorId="0">
      <text>
        <r>
          <rPr>
            <b/>
            <sz val="8"/>
            <rFont val="Tahoma"/>
            <family val="2"/>
          </rPr>
          <t>Enter new member's name.</t>
        </r>
      </text>
    </comment>
    <comment ref="D24" authorId="0">
      <text>
        <r>
          <rPr>
            <b/>
            <sz val="8"/>
            <rFont val="Tahoma"/>
            <family val="2"/>
          </rPr>
          <t>Enter new member's name.</t>
        </r>
      </text>
    </comment>
    <comment ref="D25" authorId="0">
      <text>
        <r>
          <rPr>
            <b/>
            <sz val="8"/>
            <rFont val="Tahoma"/>
            <family val="2"/>
          </rPr>
          <t>Enter new member's name.</t>
        </r>
      </text>
    </comment>
    <comment ref="D26" authorId="0">
      <text>
        <r>
          <rPr>
            <b/>
            <sz val="8"/>
            <rFont val="Tahoma"/>
            <family val="2"/>
          </rPr>
          <t>Enter new member's name.</t>
        </r>
      </text>
    </comment>
    <comment ref="D30" authorId="0">
      <text>
        <r>
          <rPr>
            <b/>
            <sz val="8"/>
            <rFont val="Tahoma"/>
            <family val="2"/>
          </rPr>
          <t>Enter the name of the officer trained during Jun-Jul-Aug.</t>
        </r>
      </text>
    </comment>
    <comment ref="D36" authorId="0">
      <text>
        <r>
          <rPr>
            <b/>
            <sz val="8"/>
            <rFont val="Tahoma"/>
            <family val="2"/>
          </rPr>
          <t>Enter the name of the officer trained during Dec-Jan-Feb.</t>
        </r>
      </text>
    </comment>
    <comment ref="D37" authorId="0">
      <text>
        <r>
          <rPr>
            <b/>
            <sz val="8"/>
            <rFont val="Tahoma"/>
            <family val="2"/>
          </rPr>
          <t>Enter the name of the officer trained during Dec-Jan-Feb.</t>
        </r>
      </text>
    </comment>
    <comment ref="D38" authorId="0">
      <text>
        <r>
          <rPr>
            <b/>
            <sz val="8"/>
            <rFont val="Tahoma"/>
            <family val="2"/>
          </rPr>
          <t>Enter the name of the officer trained during Dec-Jan-Feb.</t>
        </r>
      </text>
    </comment>
    <comment ref="D39" authorId="0">
      <text>
        <r>
          <rPr>
            <b/>
            <sz val="8"/>
            <rFont val="Tahoma"/>
            <family val="2"/>
          </rPr>
          <t>Enter the name of the officer trained during Dec-Jan-Feb.</t>
        </r>
      </text>
    </comment>
    <comment ref="D40" authorId="0">
      <text>
        <r>
          <rPr>
            <b/>
            <sz val="8"/>
            <rFont val="Tahoma"/>
            <family val="2"/>
          </rPr>
          <t>Enter the name of the officer trained during Dec-Jan-Feb.</t>
        </r>
      </text>
    </comment>
    <comment ref="D41" authorId="0">
      <text>
        <r>
          <rPr>
            <b/>
            <sz val="8"/>
            <rFont val="Tahoma"/>
            <family val="2"/>
          </rPr>
          <t>Enter the name of the officer trained during Dec-Jan-Feb.</t>
        </r>
      </text>
    </comment>
    <comment ref="D42" authorId="0">
      <text>
        <r>
          <rPr>
            <b/>
            <sz val="8"/>
            <rFont val="Tahoma"/>
            <family val="2"/>
          </rPr>
          <t>Enter the name of the officer trained during Dec-Jan-Feb.</t>
        </r>
      </text>
    </comment>
    <comment ref="D28" authorId="0">
      <text>
        <r>
          <rPr>
            <b/>
            <sz val="8"/>
            <rFont val="Tahoma"/>
            <family val="2"/>
          </rPr>
          <t>Enter the name of the officer trained during Jun-Jul-Aug.</t>
        </r>
      </text>
    </comment>
    <comment ref="D29" authorId="0">
      <text>
        <r>
          <rPr>
            <b/>
            <sz val="8"/>
            <rFont val="Tahoma"/>
            <family val="2"/>
          </rPr>
          <t>Enter the name of the officer trained during Jun-Jul-Aug.</t>
        </r>
      </text>
    </comment>
    <comment ref="D31" authorId="0">
      <text>
        <r>
          <rPr>
            <b/>
            <sz val="8"/>
            <rFont val="Tahoma"/>
            <family val="2"/>
          </rPr>
          <t>Enter the name of the officer trained during Jun-Jul-Aug.</t>
        </r>
      </text>
    </comment>
    <comment ref="D32" authorId="0">
      <text>
        <r>
          <rPr>
            <b/>
            <sz val="8"/>
            <rFont val="Tahoma"/>
            <family val="2"/>
          </rPr>
          <t>Enter the name of the officer trained during Jun-Jul-Aug.</t>
        </r>
      </text>
    </comment>
    <comment ref="D33" authorId="0">
      <text>
        <r>
          <rPr>
            <b/>
            <sz val="8"/>
            <rFont val="Tahoma"/>
            <family val="2"/>
          </rPr>
          <t>Enter the name of the officer trained during Jun-Jul-Aug.</t>
        </r>
      </text>
    </comment>
    <comment ref="D34" authorId="0">
      <text>
        <r>
          <rPr>
            <b/>
            <sz val="8"/>
            <rFont val="Tahoma"/>
            <family val="2"/>
          </rPr>
          <t>Enter the name of the officer trained during Jun-Jul-Aug.</t>
        </r>
      </text>
    </comment>
    <comment ref="D43" authorId="0">
      <text>
        <r>
          <rPr>
            <b/>
            <sz val="8"/>
            <rFont val="Tahoma"/>
            <family val="2"/>
          </rPr>
          <t>Enter date sumitted.</t>
        </r>
      </text>
    </comment>
    <comment ref="D44" authorId="0">
      <text>
        <r>
          <rPr>
            <b/>
            <sz val="8"/>
            <rFont val="Tahoma"/>
            <family val="2"/>
          </rPr>
          <t>Enter date sumitted.</t>
        </r>
      </text>
    </comment>
  </commentList>
</comments>
</file>

<file path=xl/comments4.xml><?xml version="1.0" encoding="utf-8"?>
<comments xmlns="http://schemas.openxmlformats.org/spreadsheetml/2006/main">
  <authors>
    <author>Theo W. Black</author>
  </authors>
  <commentList>
    <comment ref="D11" authorId="0">
      <text>
        <r>
          <rPr>
            <b/>
            <sz val="8"/>
            <rFont val="Tahoma"/>
            <family val="2"/>
          </rPr>
          <t>Enter the number of clubs that were credited with paying dues on-time.</t>
        </r>
      </text>
    </comment>
    <comment ref="D12" authorId="0">
      <text>
        <r>
          <rPr>
            <b/>
            <sz val="8"/>
            <rFont val="Tahoma"/>
            <family val="2"/>
          </rPr>
          <t>Enter the number of clubs that were credited with paying dues on-time.</t>
        </r>
      </text>
    </comment>
    <comment ref="D13" authorId="0">
      <text>
        <r>
          <rPr>
            <b/>
            <sz val="8"/>
            <rFont val="Tahoma"/>
            <family val="2"/>
          </rPr>
          <t xml:space="preserve">Enter the total number of CCs credited across all clubs in the area.
</t>
        </r>
      </text>
    </comment>
    <comment ref="D14" authorId="0">
      <text>
        <r>
          <rPr>
            <b/>
            <sz val="8"/>
            <rFont val="Tahoma"/>
            <family val="2"/>
          </rPr>
          <t xml:space="preserve">Enter the total number of ACs credited across all clubs in the area.
</t>
        </r>
      </text>
    </comment>
    <comment ref="D15" authorId="0">
      <text>
        <r>
          <rPr>
            <b/>
            <sz val="8"/>
            <rFont val="Tahoma"/>
            <family val="2"/>
          </rPr>
          <t xml:space="preserve">Enter the total number of Distinguished Clubs across the area.
</t>
        </r>
      </text>
    </comment>
    <comment ref="D16" authorId="0">
      <text>
        <r>
          <rPr>
            <b/>
            <sz val="8"/>
            <rFont val="Tahoma"/>
            <family val="2"/>
          </rPr>
          <t>Enter the total number of Club Visit forms submitted for round 1.</t>
        </r>
      </text>
    </comment>
    <comment ref="D17" authorId="0">
      <text>
        <r>
          <rPr>
            <b/>
            <sz val="8"/>
            <rFont val="Tahoma"/>
            <family val="2"/>
          </rPr>
          <t>Enter the total number of Club Visit forms submitted for round 2.</t>
        </r>
      </text>
    </comment>
    <comment ref="D18" authorId="0">
      <text>
        <r>
          <rPr>
            <b/>
            <sz val="8"/>
            <rFont val="Tahoma"/>
            <family val="2"/>
          </rPr>
          <t xml:space="preserve">Enter the total number of Clubs with 20 or more members in the area.
</t>
        </r>
      </text>
    </comment>
    <comment ref="D19" authorId="0">
      <text>
        <r>
          <rPr>
            <b/>
            <sz val="8"/>
            <rFont val="Tahoma"/>
            <family val="2"/>
          </rPr>
          <t>Enter the "Current Number of Paid Clubs" in the box below.</t>
        </r>
      </text>
    </comment>
    <comment ref="C4" authorId="0">
      <text>
        <r>
          <rPr>
            <b/>
            <sz val="8"/>
            <rFont val="Tahoma"/>
            <family val="2"/>
          </rPr>
          <t>Enter the number of base clubs at July 1.</t>
        </r>
      </text>
    </comment>
    <comment ref="D23" authorId="0">
      <text>
        <r>
          <rPr>
            <b/>
            <sz val="8"/>
            <rFont val="Tahoma"/>
            <family val="2"/>
          </rPr>
          <t>Enter the current number of paid clubs.</t>
        </r>
      </text>
    </comment>
  </commentList>
</comments>
</file>

<file path=xl/comments5.xml><?xml version="1.0" encoding="utf-8"?>
<comments xmlns="http://schemas.openxmlformats.org/spreadsheetml/2006/main">
  <authors>
    <author>Theo W. Black</author>
  </authors>
  <commentList>
    <comment ref="C4" authorId="0">
      <text>
        <r>
          <rPr>
            <b/>
            <sz val="8"/>
            <rFont val="Tahoma"/>
            <family val="2"/>
          </rPr>
          <t>Enter the number of base areas at July 1.</t>
        </r>
      </text>
    </comment>
    <comment ref="C18" authorId="0">
      <text>
        <r>
          <rPr>
            <b/>
            <sz val="8"/>
            <rFont val="Tahoma"/>
            <family val="2"/>
          </rPr>
          <t>Enter the current number of paid clubs.</t>
        </r>
      </text>
    </comment>
    <comment ref="C5" authorId="0">
      <text>
        <r>
          <rPr>
            <b/>
            <sz val="8"/>
            <rFont val="Tahoma"/>
            <family val="2"/>
          </rPr>
          <t>Enter the number of Areas that will be Distinguished on June 30</t>
        </r>
      </text>
    </comment>
    <comment ref="C16" authorId="0">
      <text>
        <r>
          <rPr>
            <b/>
            <sz val="8"/>
            <rFont val="Tahoma"/>
            <family val="2"/>
          </rPr>
          <t>Enter the Division Club Base on July 1.</t>
        </r>
      </text>
    </comment>
  </commentList>
</comments>
</file>

<file path=xl/sharedStrings.xml><?xml version="1.0" encoding="utf-8"?>
<sst xmlns="http://schemas.openxmlformats.org/spreadsheetml/2006/main" count="120" uniqueCount="85">
  <si>
    <t>GOAL DESCRIPTION</t>
  </si>
  <si>
    <t>DISTINGUISHED AREA PLAN</t>
  </si>
  <si>
    <t>Achieve goals 1 thru 8 to be Select Distinguished Area</t>
  </si>
  <si>
    <t>Achieve goals 1 thru 9 to be President's Distinguished Area</t>
  </si>
  <si>
    <t>Achieve four out of goals 1 thru 5 to be Distinguished Area</t>
  </si>
  <si>
    <t>Areas must have at least 3 or more Clubs in their Area</t>
  </si>
  <si>
    <t>75% of April Semi Annual Dues submitted on time.</t>
  </si>
  <si>
    <t>75% of October Semi Annual Dues submitted on time.</t>
  </si>
  <si>
    <t>Net Growth of one Club</t>
  </si>
  <si>
    <t>GOAL NO.</t>
  </si>
  <si>
    <t>AREA ACTUAL</t>
  </si>
  <si>
    <t>AREA GOAL</t>
  </si>
  <si>
    <t>Total</t>
  </si>
  <si>
    <t>Earned:</t>
  </si>
  <si>
    <t>Clubs with at least 20 members OR with a net growth of at least five new</t>
  </si>
  <si>
    <t>members at June 30th to be eligible for TI recognition at year-end</t>
  </si>
  <si>
    <t>Achieve any five of 10 goals to be Distinguished Club</t>
  </si>
  <si>
    <t>Achieve any seven of 10 goals to be Select Distinguished Club</t>
  </si>
  <si>
    <t>Achieve any nine of 10 goals to be President's Distinguished Club</t>
  </si>
  <si>
    <t>GOAL</t>
  </si>
  <si>
    <t>Calc</t>
  </si>
  <si>
    <t>GOALS EARNED</t>
  </si>
  <si>
    <t>4 New Members</t>
  </si>
  <si>
    <t>Officers Trained - June, July or August</t>
  </si>
  <si>
    <t>Submit on time Officers List</t>
  </si>
  <si>
    <t>TOTAL GOALS ACHIEVED</t>
  </si>
  <si>
    <t>1.</t>
  </si>
  <si>
    <t>2.</t>
  </si>
  <si>
    <t>3.</t>
  </si>
  <si>
    <t>4.</t>
  </si>
  <si>
    <t>FOR EACH NAME, ENTER A "1"</t>
  </si>
  <si>
    <t>President</t>
  </si>
  <si>
    <t>VPE</t>
  </si>
  <si>
    <t>VPM</t>
  </si>
  <si>
    <t>VPPR</t>
  </si>
  <si>
    <t>Secretary</t>
  </si>
  <si>
    <t>Treasurer</t>
  </si>
  <si>
    <t>SAA</t>
  </si>
  <si>
    <t>Officers Trained - Dec, Jan or Feb</t>
  </si>
  <si>
    <t>Current Membership</t>
  </si>
  <si>
    <t>Membership Goal for June 30</t>
  </si>
  <si>
    <t>Membership Base at July 1</t>
  </si>
  <si>
    <t>Club Recognition Earned:</t>
  </si>
  <si>
    <t>1</t>
  </si>
  <si>
    <t>2</t>
  </si>
  <si>
    <t>3</t>
  </si>
  <si>
    <t>4</t>
  </si>
  <si>
    <t>5</t>
  </si>
  <si>
    <t>6</t>
  </si>
  <si>
    <t>7</t>
  </si>
  <si>
    <t>NAME OR DESCRIPTION (Leave blank if not achieved)</t>
  </si>
  <si>
    <t>2 CCs</t>
  </si>
  <si>
    <t>AC-B, AC-S, or AC-G</t>
  </si>
  <si>
    <t>CL, AL-B, AL-S, DTM</t>
  </si>
  <si>
    <t>Area Recognition Earned:</t>
  </si>
  <si>
    <t>DISTINGUISHED DIVISION PLAN</t>
  </si>
  <si>
    <t>Submit on-time October or April Semi Annual Dues</t>
  </si>
  <si>
    <t>THE DISTINGUISHED CLUB PLAN</t>
  </si>
  <si>
    <t>Division Recognition Earned:</t>
  </si>
  <si>
    <t>Club Base at July 1</t>
  </si>
  <si>
    <t>Club Goal for June 30</t>
  </si>
  <si>
    <t>Enter the total number of Clubs in Area base here:</t>
  </si>
  <si>
    <t>Average of 1.75 CCs awarded per Club by June 30th.</t>
  </si>
  <si>
    <t>Average of 0.5 AC awarded per Club by June 30th.</t>
  </si>
  <si>
    <t>60% of Area Clubs achieve Distinguished Club Status.</t>
  </si>
  <si>
    <t>80% of Area Report of Club Visit Forms submitted on-time for round 1.</t>
  </si>
  <si>
    <t>80% of Area Report of Club Visit Forms submitted on-time for round 2.</t>
  </si>
  <si>
    <t>60% of Area Clubs at 20 or more members by June 30th.</t>
  </si>
  <si>
    <t>Current Number of Paid Clubs ------ &gt;</t>
  </si>
  <si>
    <t>GOAL ACHIEVED?</t>
  </si>
  <si>
    <t>Divisions must have at least 3 or more Areas.</t>
  </si>
  <si>
    <t>Enter the total number of Areas (base) here:</t>
  </si>
  <si>
    <r>
      <t xml:space="preserve">75% of Areas are Distinguished and a </t>
    </r>
    <r>
      <rPr>
        <b/>
        <sz val="12"/>
        <rFont val="Arial"/>
        <family val="2"/>
      </rPr>
      <t>net gain</t>
    </r>
    <r>
      <rPr>
        <sz val="12"/>
        <rFont val="Arial"/>
        <family val="2"/>
      </rPr>
      <t xml:space="preserve"> of at least one club - </t>
    </r>
    <r>
      <rPr>
        <b/>
        <sz val="12"/>
        <rFont val="Arial"/>
        <family val="2"/>
      </rPr>
      <t>President's Distinguished Division</t>
    </r>
  </si>
  <si>
    <r>
      <t xml:space="preserve">75% of Areas are Distinguished and </t>
    </r>
    <r>
      <rPr>
        <b/>
        <sz val="12"/>
        <rFont val="Arial"/>
        <family val="2"/>
      </rPr>
      <t>no net loss</t>
    </r>
    <r>
      <rPr>
        <sz val="12"/>
        <rFont val="Arial"/>
        <family val="2"/>
      </rPr>
      <t xml:space="preserve"> of clubs - </t>
    </r>
    <r>
      <rPr>
        <b/>
        <sz val="12"/>
        <rFont val="Arial"/>
        <family val="2"/>
      </rPr>
      <t>Select Distinguished Division</t>
    </r>
  </si>
  <si>
    <r>
      <t xml:space="preserve">50% of Areas are Distinguished and </t>
    </r>
    <r>
      <rPr>
        <b/>
        <sz val="12"/>
        <rFont val="Arial"/>
        <family val="2"/>
      </rPr>
      <t>no net loss</t>
    </r>
    <r>
      <rPr>
        <sz val="12"/>
        <rFont val="Arial"/>
        <family val="2"/>
      </rPr>
      <t xml:space="preserve"> of clubs - </t>
    </r>
    <r>
      <rPr>
        <b/>
        <sz val="12"/>
        <rFont val="Arial"/>
        <family val="2"/>
      </rPr>
      <t>Distinguished Division</t>
    </r>
  </si>
  <si>
    <t>Enter the total number of Distinguished Areas here:</t>
  </si>
  <si>
    <t>Distinguished Division</t>
  </si>
  <si>
    <t>Select Distinguished Division</t>
  </si>
  <si>
    <t>President's Distinguished Division</t>
  </si>
  <si>
    <t>Distinguished Area Goal Accomplished?</t>
  </si>
  <si>
    <t>DISTINGUISHED AREA GOALS</t>
  </si>
  <si>
    <t>Enter Club Base at July 1 ------- &gt;</t>
  </si>
  <si>
    <t>Club Goal Accomplished?</t>
  </si>
  <si>
    <t>Enter the current Number of Paid Clubs ------ &gt;</t>
  </si>
  <si>
    <t>Club Goal (minimum) for June 30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</si>
</sst>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Tahoma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color indexed="12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gray125">
        <bgColor indexed="44"/>
      </patternFill>
    </fill>
    <fill>
      <patternFill patternType="gray125">
        <bgColor indexed="46"/>
      </patternFill>
    </fill>
    <fill>
      <patternFill patternType="solid">
        <fgColor indexed="2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vertical="center" wrapText="1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center" vertical="center"/>
      <protection/>
    </xf>
    <xf numFmtId="0" fontId="14" fillId="34" borderId="11" xfId="0" applyFont="1" applyFill="1" applyBorder="1" applyAlignment="1" applyProtection="1">
      <alignment horizontal="center" vertical="center"/>
      <protection/>
    </xf>
    <xf numFmtId="0" fontId="14" fillId="34" borderId="12" xfId="0" applyFont="1" applyFill="1" applyBorder="1" applyAlignment="1" applyProtection="1">
      <alignment horizontal="center" vertical="center"/>
      <protection/>
    </xf>
    <xf numFmtId="0" fontId="14" fillId="34" borderId="12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14" fillId="34" borderId="15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 quotePrefix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 locked="0"/>
    </xf>
    <xf numFmtId="164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 quotePrefix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 quotePrefix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vertical="center"/>
      <protection/>
    </xf>
    <xf numFmtId="0" fontId="6" fillId="35" borderId="16" xfId="0" applyFont="1" applyFill="1" applyBorder="1" applyAlignment="1" applyProtection="1" quotePrefix="1">
      <alignment horizontal="center" vertical="center"/>
      <protection/>
    </xf>
    <xf numFmtId="0" fontId="6" fillId="35" borderId="2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 quotePrefix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35" borderId="21" xfId="0" applyFont="1" applyFill="1" applyBorder="1" applyAlignment="1" applyProtection="1" quotePrefix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 wrapText="1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11" fillId="34" borderId="25" xfId="0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164" fontId="4" fillId="0" borderId="14" xfId="0" applyNumberFormat="1" applyFont="1" applyFill="1" applyBorder="1" applyAlignment="1" applyProtection="1">
      <alignment horizontal="center" vertical="center"/>
      <protection/>
    </xf>
    <xf numFmtId="0" fontId="14" fillId="34" borderId="14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6" fillId="0" borderId="0" xfId="0" applyFont="1" applyAlignment="1" applyProtection="1">
      <alignment vertical="center" wrapText="1"/>
      <protection/>
    </xf>
    <xf numFmtId="0" fontId="9" fillId="35" borderId="0" xfId="0" applyFont="1" applyFill="1" applyAlignment="1" applyProtection="1">
      <alignment horizontal="center" vertical="center"/>
      <protection/>
    </xf>
    <xf numFmtId="0" fontId="5" fillId="35" borderId="0" xfId="0" applyFont="1" applyFill="1" applyAlignment="1" applyProtection="1">
      <alignment vertical="center"/>
      <protection/>
    </xf>
    <xf numFmtId="0" fontId="5" fillId="35" borderId="0" xfId="0" applyFont="1" applyFill="1" applyAlignment="1" applyProtection="1">
      <alignment horizontal="center" vertical="center"/>
      <protection/>
    </xf>
    <xf numFmtId="0" fontId="5" fillId="35" borderId="0" xfId="0" applyFont="1" applyFill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/>
      <protection/>
    </xf>
    <xf numFmtId="164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 quotePrefix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/>
      <protection/>
    </xf>
    <xf numFmtId="0" fontId="6" fillId="35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 quotePrefix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 locked="0"/>
    </xf>
    <xf numFmtId="14" fontId="6" fillId="0" borderId="29" xfId="0" applyNumberFormat="1" applyFont="1" applyFill="1" applyBorder="1" applyAlignment="1" applyProtection="1">
      <alignment horizontal="center" vertical="center"/>
      <protection locked="0"/>
    </xf>
    <xf numFmtId="14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31" xfId="0" applyFont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11" fillId="0" borderId="3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31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5" fillId="0" borderId="3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1" fillId="0" borderId="30" xfId="0" applyFont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0" fillId="35" borderId="0" xfId="0" applyFill="1" applyAlignment="1">
      <alignment/>
    </xf>
    <xf numFmtId="0" fontId="8" fillId="35" borderId="32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Alignment="1" applyProtection="1">
      <alignment horizontal="left" vertical="center"/>
      <protection/>
    </xf>
    <xf numFmtId="0" fontId="7" fillId="35" borderId="0" xfId="0" applyFont="1" applyFill="1" applyAlignment="1" applyProtection="1">
      <alignment vertical="center"/>
      <protection/>
    </xf>
    <xf numFmtId="0" fontId="6" fillId="35" borderId="0" xfId="0" applyFont="1" applyFill="1" applyAlignment="1" applyProtection="1">
      <alignment vertical="center"/>
      <protection/>
    </xf>
    <xf numFmtId="0" fontId="11" fillId="35" borderId="0" xfId="0" applyFont="1" applyFill="1" applyAlignment="1" applyProtection="1">
      <alignment horizontal="center" vertical="center"/>
      <protection/>
    </xf>
    <xf numFmtId="0" fontId="6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 applyProtection="1">
      <alignment/>
      <protection/>
    </xf>
    <xf numFmtId="164" fontId="5" fillId="35" borderId="0" xfId="0" applyNumberFormat="1" applyFont="1" applyFill="1" applyAlignment="1" applyProtection="1">
      <alignment vertical="center"/>
      <protection/>
    </xf>
    <xf numFmtId="0" fontId="5" fillId="35" borderId="33" xfId="0" applyFont="1" applyFill="1" applyBorder="1" applyAlignment="1" applyProtection="1">
      <alignment vertical="center"/>
      <protection/>
    </xf>
    <xf numFmtId="164" fontId="4" fillId="35" borderId="0" xfId="0" applyNumberFormat="1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12" fillId="35" borderId="26" xfId="0" applyFont="1" applyFill="1" applyBorder="1" applyAlignment="1" applyProtection="1">
      <alignment/>
      <protection/>
    </xf>
    <xf numFmtId="0" fontId="5" fillId="34" borderId="26" xfId="0" applyFont="1" applyFill="1" applyBorder="1" applyAlignment="1" applyProtection="1">
      <alignment vertical="center"/>
      <protection/>
    </xf>
    <xf numFmtId="0" fontId="0" fillId="34" borderId="32" xfId="0" applyFont="1" applyFill="1" applyBorder="1" applyAlignment="1" applyProtection="1">
      <alignment/>
      <protection/>
    </xf>
    <xf numFmtId="0" fontId="11" fillId="34" borderId="25" xfId="0" applyFont="1" applyFill="1" applyBorder="1" applyAlignment="1" applyProtection="1">
      <alignment horizontal="left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34" fillId="35" borderId="0" xfId="0" applyFont="1" applyFill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36" fillId="35" borderId="0" xfId="0" applyFont="1" applyFill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right" vertical="center"/>
      <protection/>
    </xf>
    <xf numFmtId="0" fontId="37" fillId="0" borderId="1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left" vertical="center"/>
      <protection/>
    </xf>
    <xf numFmtId="0" fontId="38" fillId="34" borderId="11" xfId="0" applyFont="1" applyFill="1" applyBorder="1" applyAlignment="1" applyProtection="1">
      <alignment horizontal="center" vertical="center" wrapText="1"/>
      <protection/>
    </xf>
    <xf numFmtId="0" fontId="38" fillId="34" borderId="12" xfId="0" applyFont="1" applyFill="1" applyBorder="1" applyAlignment="1" applyProtection="1">
      <alignment horizontal="center" vertical="center" wrapText="1"/>
      <protection/>
    </xf>
    <xf numFmtId="0" fontId="38" fillId="34" borderId="15" xfId="0" applyFont="1" applyFill="1" applyBorder="1" applyAlignment="1" applyProtection="1">
      <alignment horizontal="center" vertical="center" wrapText="1"/>
      <protection/>
    </xf>
    <xf numFmtId="0" fontId="39" fillId="34" borderId="32" xfId="0" applyFont="1" applyFill="1" applyBorder="1" applyAlignment="1" applyProtection="1">
      <alignment horizontal="center" vertical="center" wrapText="1"/>
      <protection/>
    </xf>
    <xf numFmtId="0" fontId="36" fillId="0" borderId="33" xfId="0" applyFont="1" applyBorder="1" applyAlignment="1" applyProtection="1">
      <alignment horizontal="center" vertical="center" wrapText="1"/>
      <protection/>
    </xf>
    <xf numFmtId="0" fontId="36" fillId="35" borderId="0" xfId="0" applyFont="1" applyFill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center" vertical="center" wrapText="1"/>
      <protection/>
    </xf>
    <xf numFmtId="0" fontId="39" fillId="34" borderId="16" xfId="0" applyFont="1" applyFill="1" applyBorder="1" applyAlignment="1" applyProtection="1">
      <alignment horizontal="center" vertical="center"/>
      <protection/>
    </xf>
    <xf numFmtId="0" fontId="35" fillId="0" borderId="23" xfId="0" applyFont="1" applyFill="1" applyBorder="1" applyAlignment="1" applyProtection="1">
      <alignment vertical="center" wrapText="1"/>
      <protection/>
    </xf>
    <xf numFmtId="0" fontId="35" fillId="0" borderId="23" xfId="0" applyFont="1" applyFill="1" applyBorder="1" applyAlignment="1" applyProtection="1">
      <alignment horizontal="center" vertical="center"/>
      <protection/>
    </xf>
    <xf numFmtId="0" fontId="35" fillId="0" borderId="35" xfId="0" applyFont="1" applyFill="1" applyBorder="1" applyAlignment="1" applyProtection="1">
      <alignment horizontal="center" vertical="center"/>
      <protection locked="0"/>
    </xf>
    <xf numFmtId="164" fontId="39" fillId="0" borderId="36" xfId="0" applyNumberFormat="1" applyFont="1" applyFill="1" applyBorder="1" applyAlignment="1" applyProtection="1">
      <alignment horizontal="center" vertical="center"/>
      <protection/>
    </xf>
    <xf numFmtId="0" fontId="36" fillId="36" borderId="33" xfId="0" applyFont="1" applyFill="1" applyBorder="1" applyAlignment="1" applyProtection="1">
      <alignment vertical="center"/>
      <protection/>
    </xf>
    <xf numFmtId="0" fontId="39" fillId="34" borderId="19" xfId="0" applyFont="1" applyFill="1" applyBorder="1" applyAlignment="1" applyProtection="1">
      <alignment horizontal="center" vertical="center"/>
      <protection/>
    </xf>
    <xf numFmtId="0" fontId="35" fillId="0" borderId="20" xfId="0" applyFont="1" applyFill="1" applyBorder="1" applyAlignment="1" applyProtection="1">
      <alignment vertical="center" wrapText="1"/>
      <protection/>
    </xf>
    <xf numFmtId="0" fontId="35" fillId="0" borderId="20" xfId="0" applyFont="1" applyFill="1" applyBorder="1" applyAlignment="1" applyProtection="1">
      <alignment horizontal="center" vertical="center"/>
      <protection/>
    </xf>
    <xf numFmtId="0" fontId="35" fillId="0" borderId="37" xfId="0" applyFont="1" applyFill="1" applyBorder="1" applyAlignment="1" applyProtection="1">
      <alignment horizontal="center" vertical="center"/>
      <protection locked="0"/>
    </xf>
    <xf numFmtId="164" fontId="39" fillId="0" borderId="38" xfId="0" applyNumberFormat="1" applyFont="1" applyFill="1" applyBorder="1" applyAlignment="1" applyProtection="1">
      <alignment horizontal="center" vertical="center"/>
      <protection/>
    </xf>
    <xf numFmtId="0" fontId="36" fillId="36" borderId="39" xfId="0" applyFont="1" applyFill="1" applyBorder="1" applyAlignment="1" applyProtection="1">
      <alignment vertical="center"/>
      <protection/>
    </xf>
    <xf numFmtId="0" fontId="35" fillId="0" borderId="10" xfId="0" applyFont="1" applyFill="1" applyBorder="1" applyAlignment="1" applyProtection="1">
      <alignment vertical="center" wrapText="1"/>
      <protection/>
    </xf>
    <xf numFmtId="0" fontId="39" fillId="34" borderId="18" xfId="0" applyFont="1" applyFill="1" applyBorder="1" applyAlignment="1" applyProtection="1">
      <alignment horizontal="center" vertical="center"/>
      <protection/>
    </xf>
    <xf numFmtId="0" fontId="35" fillId="0" borderId="24" xfId="0" applyFont="1" applyFill="1" applyBorder="1" applyAlignment="1" applyProtection="1">
      <alignment vertical="center" wrapText="1"/>
      <protection/>
    </xf>
    <xf numFmtId="0" fontId="35" fillId="0" borderId="28" xfId="0" applyFont="1" applyFill="1" applyBorder="1" applyAlignment="1" applyProtection="1">
      <alignment horizontal="center" vertical="center"/>
      <protection/>
    </xf>
    <xf numFmtId="0" fontId="35" fillId="0" borderId="40" xfId="0" applyFont="1" applyFill="1" applyBorder="1" applyAlignment="1" applyProtection="1">
      <alignment horizontal="center" vertical="center"/>
      <protection locked="0"/>
    </xf>
    <xf numFmtId="164" fontId="39" fillId="0" borderId="41" xfId="0" applyNumberFormat="1" applyFont="1" applyFill="1" applyBorder="1" applyAlignment="1" applyProtection="1">
      <alignment horizontal="center" vertical="center"/>
      <protection/>
    </xf>
    <xf numFmtId="0" fontId="36" fillId="34" borderId="42" xfId="0" applyFont="1" applyFill="1" applyBorder="1" applyAlignment="1" applyProtection="1">
      <alignment horizontal="center" vertical="center"/>
      <protection/>
    </xf>
    <xf numFmtId="0" fontId="35" fillId="0" borderId="29" xfId="0" applyFont="1" applyFill="1" applyBorder="1" applyAlignment="1" applyProtection="1">
      <alignment vertical="center" wrapText="1"/>
      <protection/>
    </xf>
    <xf numFmtId="0" fontId="35" fillId="0" borderId="17" xfId="0" applyFont="1" applyFill="1" applyBorder="1" applyAlignment="1" applyProtection="1">
      <alignment horizontal="center" vertical="center"/>
      <protection locked="0"/>
    </xf>
    <xf numFmtId="164" fontId="39" fillId="0" borderId="43" xfId="0" applyNumberFormat="1" applyFont="1" applyFill="1" applyBorder="1" applyAlignment="1" applyProtection="1">
      <alignment horizontal="center" vertical="center"/>
      <protection/>
    </xf>
    <xf numFmtId="0" fontId="36" fillId="37" borderId="44" xfId="0" applyFont="1" applyFill="1" applyBorder="1" applyAlignment="1" applyProtection="1">
      <alignment horizontal="center" vertical="center"/>
      <protection/>
    </xf>
    <xf numFmtId="164" fontId="39" fillId="0" borderId="45" xfId="0" applyNumberFormat="1" applyFont="1" applyFill="1" applyBorder="1" applyAlignment="1" applyProtection="1">
      <alignment horizontal="center" vertical="center"/>
      <protection/>
    </xf>
    <xf numFmtId="0" fontId="36" fillId="37" borderId="39" xfId="0" applyFont="1" applyFill="1" applyBorder="1" applyAlignment="1" applyProtection="1">
      <alignment horizontal="center" vertical="center"/>
      <protection/>
    </xf>
    <xf numFmtId="164" fontId="39" fillId="0" borderId="46" xfId="0" applyNumberFormat="1" applyFont="1" applyFill="1" applyBorder="1" applyAlignment="1" applyProtection="1">
      <alignment horizontal="center" vertical="center"/>
      <protection/>
    </xf>
    <xf numFmtId="0" fontId="36" fillId="33" borderId="42" xfId="0" applyFont="1" applyFill="1" applyBorder="1" applyAlignment="1" applyProtection="1">
      <alignment horizontal="center" vertical="center"/>
      <protection/>
    </xf>
    <xf numFmtId="0" fontId="39" fillId="34" borderId="11" xfId="0" applyFont="1" applyFill="1" applyBorder="1" applyAlignment="1" applyProtection="1">
      <alignment horizontal="center" vertical="center"/>
      <protection/>
    </xf>
    <xf numFmtId="0" fontId="35" fillId="0" borderId="12" xfId="0" applyFont="1" applyFill="1" applyBorder="1" applyAlignment="1" applyProtection="1">
      <alignment vertical="center" wrapText="1"/>
      <protection/>
    </xf>
    <xf numFmtId="0" fontId="35" fillId="0" borderId="12" xfId="0" applyFont="1" applyFill="1" applyBorder="1" applyAlignment="1" applyProtection="1">
      <alignment horizontal="center" vertical="center"/>
      <protection/>
    </xf>
    <xf numFmtId="0" fontId="35" fillId="0" borderId="15" xfId="0" applyFont="1" applyFill="1" applyBorder="1" applyAlignment="1" applyProtection="1">
      <alignment horizontal="center" vertical="center"/>
      <protection/>
    </xf>
    <xf numFmtId="164" fontId="39" fillId="0" borderId="14" xfId="0" applyNumberFormat="1" applyFont="1" applyFill="1" applyBorder="1" applyAlignment="1" applyProtection="1">
      <alignment horizontal="center" vertical="center"/>
      <protection/>
    </xf>
    <xf numFmtId="0" fontId="36" fillId="38" borderId="42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35" fillId="0" borderId="0" xfId="0" applyFont="1" applyAlignment="1" applyProtection="1">
      <alignment vertical="center"/>
      <protection/>
    </xf>
    <xf numFmtId="0" fontId="41" fillId="0" borderId="10" xfId="0" applyFont="1" applyFill="1" applyBorder="1" applyAlignment="1" applyProtection="1">
      <alignment horizontal="center" vertical="center"/>
      <protection/>
    </xf>
    <xf numFmtId="0" fontId="41" fillId="0" borderId="47" xfId="0" applyFont="1" applyFill="1" applyBorder="1" applyAlignment="1" applyProtection="1">
      <alignment horizontal="center" vertical="center"/>
      <protection/>
    </xf>
    <xf numFmtId="0" fontId="37" fillId="34" borderId="14" xfId="0" applyFont="1" applyFill="1" applyBorder="1" applyAlignment="1" applyProtection="1">
      <alignment vertical="center" wrapText="1"/>
      <protection/>
    </xf>
    <xf numFmtId="0" fontId="37" fillId="34" borderId="25" xfId="0" applyFont="1" applyFill="1" applyBorder="1" applyAlignment="1" applyProtection="1">
      <alignment vertical="center"/>
      <protection/>
    </xf>
    <xf numFmtId="0" fontId="42" fillId="34" borderId="26" xfId="0" applyFont="1" applyFill="1" applyBorder="1" applyAlignment="1" applyProtection="1">
      <alignment/>
      <protection/>
    </xf>
    <xf numFmtId="0" fontId="42" fillId="34" borderId="32" xfId="0" applyFont="1" applyFill="1" applyBorder="1" applyAlignment="1" applyProtection="1">
      <alignment/>
      <protection/>
    </xf>
    <xf numFmtId="0" fontId="40" fillId="35" borderId="0" xfId="0" applyFont="1" applyFill="1" applyAlignment="1" applyProtection="1">
      <alignment/>
      <protection/>
    </xf>
    <xf numFmtId="0" fontId="36" fillId="35" borderId="0" xfId="0" applyFont="1" applyFill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11" fillId="34" borderId="48" xfId="0" applyFont="1" applyFill="1" applyBorder="1" applyAlignment="1" applyProtection="1">
      <alignment vertical="center" wrapText="1"/>
      <protection/>
    </xf>
    <xf numFmtId="0" fontId="0" fillId="0" borderId="49" xfId="0" applyBorder="1" applyAlignment="1">
      <alignment vertical="center" wrapText="1"/>
    </xf>
    <xf numFmtId="0" fontId="7" fillId="34" borderId="50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7" fillId="34" borderId="21" xfId="0" applyFont="1" applyFill="1" applyBorder="1" applyAlignment="1" applyProtection="1">
      <alignment horizontal="center" vertical="center"/>
      <protection/>
    </xf>
    <xf numFmtId="0" fontId="7" fillId="34" borderId="27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55" xfId="0" applyFont="1" applyFill="1" applyBorder="1" applyAlignment="1" applyProtection="1">
      <alignment vertical="center"/>
      <protection/>
    </xf>
    <xf numFmtId="0" fontId="6" fillId="0" borderId="56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horizontal="center" vertical="center"/>
      <protection/>
    </xf>
    <xf numFmtId="0" fontId="8" fillId="34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43" fillId="34" borderId="25" xfId="0" applyFont="1" applyFill="1" applyBorder="1" applyAlignment="1" applyProtection="1">
      <alignment horizontal="center" vertical="center"/>
      <protection/>
    </xf>
    <xf numFmtId="0" fontId="43" fillId="34" borderId="26" xfId="0" applyFont="1" applyFill="1" applyBorder="1" applyAlignment="1" applyProtection="1">
      <alignment horizontal="center" vertical="center"/>
      <protection/>
    </xf>
    <xf numFmtId="0" fontId="43" fillId="34" borderId="32" xfId="0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5" fillId="0" borderId="59" xfId="0" applyFont="1" applyBorder="1" applyAlignment="1" applyProtection="1">
      <alignment horizontal="left" vertical="center"/>
      <protection/>
    </xf>
    <xf numFmtId="0" fontId="5" fillId="0" borderId="53" xfId="0" applyFont="1" applyBorder="1" applyAlignment="1" applyProtection="1">
      <alignment horizontal="left" vertical="center"/>
      <protection/>
    </xf>
    <xf numFmtId="0" fontId="5" fillId="0" borderId="58" xfId="0" applyFont="1" applyBorder="1" applyAlignment="1" applyProtection="1">
      <alignment horizontal="left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1">
      <selection activeCell="B8" sqref="B8"/>
    </sheetView>
  </sheetViews>
  <sheetFormatPr defaultColWidth="9.140625" defaultRowHeight="12.75"/>
  <sheetData>
    <row r="1" spans="1:2" ht="12.75">
      <c r="A1">
        <v>0</v>
      </c>
      <c r="B1">
        <v>0</v>
      </c>
    </row>
    <row r="2" spans="1:2" ht="12.75">
      <c r="A2">
        <v>1</v>
      </c>
      <c r="B2">
        <v>0</v>
      </c>
    </row>
    <row r="3" spans="1:2" ht="12.75">
      <c r="A3">
        <v>2</v>
      </c>
      <c r="B3">
        <v>0</v>
      </c>
    </row>
    <row r="4" spans="1:2" ht="12.75">
      <c r="A4">
        <v>3</v>
      </c>
      <c r="B4">
        <v>0</v>
      </c>
    </row>
    <row r="5" spans="1:2" ht="12.75">
      <c r="A5">
        <v>4</v>
      </c>
      <c r="B5">
        <v>0</v>
      </c>
    </row>
    <row r="6" spans="1:2" ht="12.75">
      <c r="A6">
        <v>5</v>
      </c>
      <c r="B6">
        <v>0</v>
      </c>
    </row>
    <row r="7" spans="1:2" ht="12.75">
      <c r="A7">
        <v>6</v>
      </c>
      <c r="B7">
        <v>11</v>
      </c>
    </row>
    <row r="8" spans="1:2" ht="12.75">
      <c r="A8">
        <v>7</v>
      </c>
      <c r="B8">
        <v>12</v>
      </c>
    </row>
    <row r="9" spans="1:2" ht="12.75">
      <c r="A9">
        <v>8</v>
      </c>
      <c r="B9">
        <v>13</v>
      </c>
    </row>
    <row r="10" spans="1:2" ht="12.75">
      <c r="A10">
        <v>9</v>
      </c>
      <c r="B10">
        <v>14</v>
      </c>
    </row>
    <row r="11" spans="1:2" ht="12.75">
      <c r="A11">
        <v>10</v>
      </c>
      <c r="B11">
        <v>15</v>
      </c>
    </row>
    <row r="12" spans="1:2" ht="12.75">
      <c r="A12">
        <v>11</v>
      </c>
      <c r="B12">
        <v>16</v>
      </c>
    </row>
    <row r="13" spans="1:2" ht="12.75">
      <c r="A13">
        <v>12</v>
      </c>
      <c r="B13">
        <v>17</v>
      </c>
    </row>
    <row r="14" spans="1:2" ht="12.75">
      <c r="A14">
        <v>13</v>
      </c>
      <c r="B14">
        <v>18</v>
      </c>
    </row>
    <row r="15" spans="1:2" ht="12.75">
      <c r="A15">
        <v>14</v>
      </c>
      <c r="B15">
        <v>19</v>
      </c>
    </row>
    <row r="16" spans="1:2" ht="12.75">
      <c r="A16">
        <v>15</v>
      </c>
      <c r="B16">
        <v>20</v>
      </c>
    </row>
    <row r="17" spans="1:2" ht="12.75">
      <c r="A17">
        <v>16</v>
      </c>
      <c r="B17">
        <v>20</v>
      </c>
    </row>
    <row r="18" spans="1:2" ht="12.75">
      <c r="A18">
        <v>17</v>
      </c>
      <c r="B18">
        <v>20</v>
      </c>
    </row>
    <row r="19" spans="1:2" ht="12.75">
      <c r="A19">
        <v>18</v>
      </c>
      <c r="B19">
        <v>20</v>
      </c>
    </row>
    <row r="20" spans="1:2" ht="12.75">
      <c r="A20">
        <v>19</v>
      </c>
      <c r="B20">
        <v>20</v>
      </c>
    </row>
    <row r="21" spans="1:2" ht="12.75">
      <c r="A21">
        <v>20</v>
      </c>
      <c r="B21">
        <v>20</v>
      </c>
    </row>
    <row r="22" spans="1:2" ht="12.75">
      <c r="A22">
        <v>21</v>
      </c>
      <c r="B22">
        <v>20</v>
      </c>
    </row>
    <row r="23" spans="1:2" ht="12.75">
      <c r="A23">
        <v>22</v>
      </c>
      <c r="B23">
        <v>20</v>
      </c>
    </row>
    <row r="24" spans="1:2" ht="12.75">
      <c r="A24">
        <v>23</v>
      </c>
      <c r="B24">
        <v>20</v>
      </c>
    </row>
    <row r="25" spans="1:2" ht="12.75">
      <c r="A25">
        <v>24</v>
      </c>
      <c r="B25">
        <v>20</v>
      </c>
    </row>
    <row r="26" spans="1:2" ht="12.75">
      <c r="A26">
        <v>25</v>
      </c>
      <c r="B26">
        <v>20</v>
      </c>
    </row>
    <row r="27" spans="1:2" ht="12.75">
      <c r="A27">
        <v>26</v>
      </c>
      <c r="B27">
        <v>20</v>
      </c>
    </row>
    <row r="28" spans="1:2" ht="12.75">
      <c r="A28">
        <v>27</v>
      </c>
      <c r="B28">
        <v>20</v>
      </c>
    </row>
    <row r="29" spans="1:2" ht="12.75">
      <c r="A29">
        <v>28</v>
      </c>
      <c r="B29">
        <v>20</v>
      </c>
    </row>
    <row r="30" spans="1:2" ht="12.75">
      <c r="A30">
        <v>29</v>
      </c>
      <c r="B30">
        <v>20</v>
      </c>
    </row>
    <row r="31" spans="1:2" ht="12.75">
      <c r="A31">
        <v>30</v>
      </c>
      <c r="B31">
        <v>20</v>
      </c>
    </row>
    <row r="32" spans="1:2" ht="12.75">
      <c r="A32">
        <v>31</v>
      </c>
      <c r="B32">
        <v>20</v>
      </c>
    </row>
    <row r="33" spans="1:2" ht="12.75">
      <c r="A33">
        <v>32</v>
      </c>
      <c r="B33">
        <v>20</v>
      </c>
    </row>
    <row r="34" spans="1:2" ht="12.75">
      <c r="A34">
        <v>33</v>
      </c>
      <c r="B34">
        <v>20</v>
      </c>
    </row>
    <row r="35" spans="1:2" ht="12.75">
      <c r="A35">
        <v>34</v>
      </c>
      <c r="B35">
        <v>20</v>
      </c>
    </row>
    <row r="36" spans="1:2" ht="12.75">
      <c r="A36">
        <v>35</v>
      </c>
      <c r="B36">
        <v>20</v>
      </c>
    </row>
    <row r="37" spans="1:2" ht="12.75">
      <c r="A37">
        <v>36</v>
      </c>
      <c r="B37">
        <v>20</v>
      </c>
    </row>
    <row r="38" spans="1:2" ht="12.75">
      <c r="A38">
        <v>37</v>
      </c>
      <c r="B38">
        <v>20</v>
      </c>
    </row>
    <row r="39" spans="1:2" ht="12.75">
      <c r="A39">
        <v>38</v>
      </c>
      <c r="B39">
        <v>20</v>
      </c>
    </row>
    <row r="40" spans="1:2" ht="12.75">
      <c r="A40">
        <v>39</v>
      </c>
      <c r="B40">
        <v>20</v>
      </c>
    </row>
    <row r="41" spans="1:2" ht="12.75">
      <c r="A41">
        <v>40</v>
      </c>
      <c r="B41">
        <v>20</v>
      </c>
    </row>
    <row r="42" spans="1:2" ht="12.75">
      <c r="A42">
        <v>41</v>
      </c>
      <c r="B42">
        <v>20</v>
      </c>
    </row>
    <row r="43" spans="1:2" ht="12.75">
      <c r="A43">
        <v>42</v>
      </c>
      <c r="B43">
        <v>20</v>
      </c>
    </row>
    <row r="44" spans="1:2" ht="12.75">
      <c r="A44">
        <v>43</v>
      </c>
      <c r="B44">
        <v>20</v>
      </c>
    </row>
    <row r="45" spans="1:2" ht="12.75">
      <c r="A45">
        <v>44</v>
      </c>
      <c r="B45">
        <v>20</v>
      </c>
    </row>
    <row r="46" spans="1:2" ht="12.75">
      <c r="A46">
        <v>45</v>
      </c>
      <c r="B46">
        <v>20</v>
      </c>
    </row>
    <row r="47" spans="1:2" ht="12.75">
      <c r="A47">
        <v>46</v>
      </c>
      <c r="B47">
        <v>20</v>
      </c>
    </row>
    <row r="48" spans="1:2" ht="12.75">
      <c r="A48">
        <v>47</v>
      </c>
      <c r="B48">
        <v>20</v>
      </c>
    </row>
    <row r="49" spans="1:2" ht="12.75">
      <c r="A49">
        <v>48</v>
      </c>
      <c r="B49">
        <v>20</v>
      </c>
    </row>
    <row r="50" spans="1:2" ht="12.75">
      <c r="A50">
        <v>49</v>
      </c>
      <c r="B50">
        <v>20</v>
      </c>
    </row>
    <row r="51" spans="1:2" ht="12.75">
      <c r="A51">
        <v>50</v>
      </c>
      <c r="B51">
        <v>20</v>
      </c>
    </row>
    <row r="52" spans="1:2" ht="12.75">
      <c r="A52">
        <v>51</v>
      </c>
      <c r="B52">
        <v>20</v>
      </c>
    </row>
    <row r="53" spans="1:2" ht="12.75">
      <c r="A53">
        <v>52</v>
      </c>
      <c r="B53">
        <v>20</v>
      </c>
    </row>
    <row r="54" spans="1:2" ht="12.75">
      <c r="A54">
        <v>53</v>
      </c>
      <c r="B54">
        <v>20</v>
      </c>
    </row>
    <row r="55" spans="1:2" ht="12.75">
      <c r="A55">
        <v>54</v>
      </c>
      <c r="B55">
        <v>20</v>
      </c>
    </row>
    <row r="56" spans="1:2" ht="12.75">
      <c r="A56">
        <v>55</v>
      </c>
      <c r="B56">
        <v>20</v>
      </c>
    </row>
    <row r="57" spans="1:2" ht="12.75">
      <c r="A57">
        <v>56</v>
      </c>
      <c r="B57">
        <v>20</v>
      </c>
    </row>
    <row r="58" spans="1:2" ht="12.75">
      <c r="A58">
        <v>57</v>
      </c>
      <c r="B58">
        <v>20</v>
      </c>
    </row>
    <row r="59" spans="1:2" ht="12.75">
      <c r="A59">
        <v>58</v>
      </c>
      <c r="B59">
        <v>20</v>
      </c>
    </row>
    <row r="60" spans="1:2" ht="12.75">
      <c r="A60">
        <v>59</v>
      </c>
      <c r="B60">
        <v>20</v>
      </c>
    </row>
    <row r="61" spans="1:2" ht="12.75">
      <c r="A61">
        <v>60</v>
      </c>
      <c r="B61">
        <v>20</v>
      </c>
    </row>
    <row r="62" spans="1:2" ht="12.75">
      <c r="A62">
        <v>61</v>
      </c>
      <c r="B62">
        <v>20</v>
      </c>
    </row>
    <row r="63" spans="1:2" ht="12.75">
      <c r="A63">
        <v>62</v>
      </c>
      <c r="B63">
        <v>20</v>
      </c>
    </row>
    <row r="64" spans="1:2" ht="12.75">
      <c r="A64">
        <v>63</v>
      </c>
      <c r="B64">
        <v>20</v>
      </c>
    </row>
    <row r="65" spans="1:2" ht="12.75">
      <c r="A65">
        <v>64</v>
      </c>
      <c r="B65">
        <v>20</v>
      </c>
    </row>
    <row r="66" spans="1:2" ht="12.75">
      <c r="A66">
        <v>65</v>
      </c>
      <c r="B66">
        <v>20</v>
      </c>
    </row>
    <row r="67" spans="1:2" ht="12.75">
      <c r="A67">
        <v>66</v>
      </c>
      <c r="B67">
        <v>20</v>
      </c>
    </row>
    <row r="68" spans="1:2" ht="12.75">
      <c r="A68">
        <v>67</v>
      </c>
      <c r="B68">
        <v>20</v>
      </c>
    </row>
    <row r="69" spans="1:2" ht="12.75">
      <c r="A69">
        <v>68</v>
      </c>
      <c r="B69">
        <v>20</v>
      </c>
    </row>
    <row r="70" spans="1:2" ht="12.75">
      <c r="A70">
        <v>69</v>
      </c>
      <c r="B70">
        <v>20</v>
      </c>
    </row>
    <row r="71" spans="1:2" ht="12.75">
      <c r="A71">
        <v>70</v>
      </c>
      <c r="B71">
        <v>20</v>
      </c>
    </row>
    <row r="72" spans="1:2" ht="12.75">
      <c r="A72">
        <v>71</v>
      </c>
      <c r="B72">
        <v>20</v>
      </c>
    </row>
    <row r="73" spans="1:2" ht="12.75">
      <c r="A73">
        <v>72</v>
      </c>
      <c r="B73">
        <v>20</v>
      </c>
    </row>
    <row r="74" spans="1:2" ht="12.75">
      <c r="A74">
        <v>73</v>
      </c>
      <c r="B74">
        <v>20</v>
      </c>
    </row>
    <row r="75" spans="1:2" ht="12.75">
      <c r="A75">
        <v>74</v>
      </c>
      <c r="B75">
        <v>20</v>
      </c>
    </row>
    <row r="76" spans="1:2" ht="12.75">
      <c r="A76">
        <v>75</v>
      </c>
      <c r="B76">
        <v>20</v>
      </c>
    </row>
    <row r="77" spans="1:2" ht="12.75">
      <c r="A77">
        <v>76</v>
      </c>
      <c r="B77">
        <v>20</v>
      </c>
    </row>
    <row r="78" spans="1:2" ht="12.75">
      <c r="A78">
        <v>77</v>
      </c>
      <c r="B78">
        <v>20</v>
      </c>
    </row>
    <row r="79" spans="1:2" ht="12.75">
      <c r="A79">
        <v>78</v>
      </c>
      <c r="B79">
        <v>20</v>
      </c>
    </row>
    <row r="80" spans="1:2" ht="12.75">
      <c r="A80">
        <v>79</v>
      </c>
      <c r="B80">
        <v>20</v>
      </c>
    </row>
    <row r="81" spans="1:2" ht="12.75">
      <c r="A81">
        <v>80</v>
      </c>
      <c r="B81">
        <v>20</v>
      </c>
    </row>
    <row r="82" spans="1:2" ht="12.75">
      <c r="A82">
        <v>81</v>
      </c>
      <c r="B82">
        <v>20</v>
      </c>
    </row>
    <row r="83" spans="1:2" ht="12.75">
      <c r="A83">
        <v>82</v>
      </c>
      <c r="B83">
        <v>20</v>
      </c>
    </row>
    <row r="84" spans="1:2" ht="12.75">
      <c r="A84">
        <v>83</v>
      </c>
      <c r="B84">
        <v>20</v>
      </c>
    </row>
    <row r="85" spans="1:2" ht="12.75">
      <c r="A85">
        <v>84</v>
      </c>
      <c r="B85">
        <v>20</v>
      </c>
    </row>
    <row r="86" spans="1:2" ht="12.75">
      <c r="A86">
        <v>85</v>
      </c>
      <c r="B86">
        <v>20</v>
      </c>
    </row>
    <row r="87" spans="1:2" ht="12.75">
      <c r="A87">
        <v>86</v>
      </c>
      <c r="B87">
        <v>20</v>
      </c>
    </row>
    <row r="88" spans="1:2" ht="12.75">
      <c r="A88">
        <v>87</v>
      </c>
      <c r="B88">
        <v>20</v>
      </c>
    </row>
    <row r="89" spans="1:2" ht="12.75">
      <c r="A89">
        <v>88</v>
      </c>
      <c r="B89">
        <v>20</v>
      </c>
    </row>
    <row r="90" spans="1:2" ht="12.75">
      <c r="A90">
        <v>89</v>
      </c>
      <c r="B90">
        <v>20</v>
      </c>
    </row>
    <row r="91" spans="1:2" ht="12.75">
      <c r="A91">
        <v>90</v>
      </c>
      <c r="B91">
        <v>20</v>
      </c>
    </row>
    <row r="92" spans="1:2" ht="12.75">
      <c r="A92">
        <v>91</v>
      </c>
      <c r="B92">
        <v>20</v>
      </c>
    </row>
    <row r="93" spans="1:2" ht="12.75">
      <c r="A93">
        <v>92</v>
      </c>
      <c r="B93">
        <v>20</v>
      </c>
    </row>
    <row r="94" spans="1:2" ht="12.75">
      <c r="A94">
        <v>93</v>
      </c>
      <c r="B94">
        <v>20</v>
      </c>
    </row>
    <row r="95" spans="1:2" ht="12.75">
      <c r="A95">
        <v>94</v>
      </c>
      <c r="B95">
        <v>20</v>
      </c>
    </row>
    <row r="96" spans="1:2" ht="12.75">
      <c r="A96">
        <v>95</v>
      </c>
      <c r="B96">
        <v>20</v>
      </c>
    </row>
    <row r="97" spans="1:2" ht="12.75">
      <c r="A97">
        <v>96</v>
      </c>
      <c r="B97">
        <v>20</v>
      </c>
    </row>
    <row r="98" spans="1:2" ht="12.75">
      <c r="A98">
        <v>97</v>
      </c>
      <c r="B98">
        <v>20</v>
      </c>
    </row>
    <row r="99" spans="1:2" ht="12.75">
      <c r="A99">
        <v>98</v>
      </c>
      <c r="B99">
        <v>20</v>
      </c>
    </row>
    <row r="100" spans="1:2" ht="12.75">
      <c r="A100">
        <v>99</v>
      </c>
      <c r="B100">
        <v>20</v>
      </c>
    </row>
    <row r="101" spans="1:2" ht="12.75">
      <c r="A101">
        <v>100</v>
      </c>
      <c r="B101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8" sqref="B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O223"/>
  <sheetViews>
    <sheetView showGridLines="0" tabSelected="1" view="pageBreakPreview" zoomScaleSheetLayoutView="100" workbookViewId="0" topLeftCell="A1">
      <selection activeCell="A1" sqref="A1:G1"/>
    </sheetView>
  </sheetViews>
  <sheetFormatPr defaultColWidth="9.140625" defaultRowHeight="19.5" customHeight="1"/>
  <cols>
    <col min="1" max="1" width="8.421875" style="1" customWidth="1"/>
    <col min="2" max="2" width="53.28125" style="2" customWidth="1"/>
    <col min="3" max="3" width="4.28125" style="2" customWidth="1"/>
    <col min="4" max="4" width="34.00390625" style="1" customWidth="1"/>
    <col min="5" max="5" width="20.7109375" style="1" hidden="1" customWidth="1"/>
    <col min="6" max="6" width="12.57421875" style="1" hidden="1" customWidth="1"/>
    <col min="7" max="7" width="18.140625" style="1" bestFit="1" customWidth="1"/>
    <col min="8" max="8" width="10.7109375" style="50" bestFit="1" customWidth="1"/>
    <col min="9" max="41" width="9.140625" style="50" customWidth="1"/>
    <col min="42" max="16384" width="9.140625" style="2" customWidth="1"/>
  </cols>
  <sheetData>
    <row r="1" spans="1:41" s="5" customFormat="1" ht="30" customHeight="1" thickBot="1">
      <c r="A1" s="186" t="s">
        <v>57</v>
      </c>
      <c r="B1" s="187"/>
      <c r="C1" s="187"/>
      <c r="D1" s="187"/>
      <c r="E1" s="187"/>
      <c r="F1" s="187"/>
      <c r="G1" s="188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1:41" s="5" customFormat="1" ht="18" customHeight="1">
      <c r="A2" s="185"/>
      <c r="B2" s="185"/>
      <c r="C2" s="185"/>
      <c r="D2" s="185"/>
      <c r="E2" s="185"/>
      <c r="F2" s="185"/>
      <c r="G2" s="185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2:7" ht="15">
      <c r="B3" s="189" t="s">
        <v>14</v>
      </c>
      <c r="C3" s="189"/>
      <c r="D3" s="189"/>
      <c r="E3" s="189"/>
      <c r="F3" s="189"/>
      <c r="G3" s="189"/>
    </row>
    <row r="4" spans="2:7" ht="15">
      <c r="B4" s="189" t="s">
        <v>15</v>
      </c>
      <c r="C4" s="189"/>
      <c r="D4" s="189"/>
      <c r="E4" s="189"/>
      <c r="F4" s="189"/>
      <c r="G4" s="189"/>
    </row>
    <row r="5" spans="1:7" ht="18" customHeight="1">
      <c r="A5" s="185"/>
      <c r="B5" s="185"/>
      <c r="C5" s="185"/>
      <c r="D5" s="185"/>
      <c r="E5" s="185"/>
      <c r="F5" s="185"/>
      <c r="G5" s="185"/>
    </row>
    <row r="6" spans="2:7" ht="14.25">
      <c r="B6" s="185" t="s">
        <v>16</v>
      </c>
      <c r="C6" s="185"/>
      <c r="D6" s="185"/>
      <c r="E6" s="185"/>
      <c r="F6" s="185"/>
      <c r="G6" s="185"/>
    </row>
    <row r="7" spans="2:7" ht="14.25">
      <c r="B7" s="185" t="s">
        <v>17</v>
      </c>
      <c r="C7" s="185"/>
      <c r="D7" s="185"/>
      <c r="E7" s="185"/>
      <c r="F7" s="185"/>
      <c r="G7" s="185"/>
    </row>
    <row r="8" spans="2:7" ht="14.25">
      <c r="B8" s="185" t="s">
        <v>18</v>
      </c>
      <c r="C8" s="185"/>
      <c r="D8" s="185"/>
      <c r="E8" s="185"/>
      <c r="F8" s="185"/>
      <c r="G8" s="185"/>
    </row>
    <row r="9" spans="1:7" ht="18" customHeight="1" thickBot="1">
      <c r="A9" s="185"/>
      <c r="B9" s="185"/>
      <c r="C9" s="185"/>
      <c r="D9" s="185"/>
      <c r="E9" s="185"/>
      <c r="F9" s="185"/>
      <c r="G9" s="185"/>
    </row>
    <row r="10" spans="1:41" s="1" customFormat="1" ht="45.75" thickBot="1">
      <c r="A10" s="12" t="s">
        <v>19</v>
      </c>
      <c r="B10" s="13" t="s">
        <v>0</v>
      </c>
      <c r="C10" s="13"/>
      <c r="D10" s="14" t="s">
        <v>50</v>
      </c>
      <c r="E10" s="14" t="s">
        <v>30</v>
      </c>
      <c r="F10" s="15" t="s">
        <v>20</v>
      </c>
      <c r="G10" s="16" t="s">
        <v>21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</row>
    <row r="11" spans="1:7" ht="19.5" customHeight="1" thickBot="1">
      <c r="A11" s="167">
        <v>1</v>
      </c>
      <c r="B11" s="182" t="s">
        <v>51</v>
      </c>
      <c r="C11" s="17" t="s">
        <v>26</v>
      </c>
      <c r="D11" s="18"/>
      <c r="E11" s="19" t="b">
        <f>ISBLANK(D11)</f>
        <v>1</v>
      </c>
      <c r="F11" s="190">
        <f>COUNTIF(E11:E12,"FALSE")</f>
        <v>0</v>
      </c>
      <c r="G11" s="171">
        <f>IF(F11&gt;=2,1,0)</f>
        <v>0</v>
      </c>
    </row>
    <row r="12" spans="1:7" ht="19.5" customHeight="1" thickBot="1">
      <c r="A12" s="170"/>
      <c r="B12" s="184"/>
      <c r="C12" s="20" t="s">
        <v>27</v>
      </c>
      <c r="D12" s="21"/>
      <c r="E12" s="54" t="b">
        <f>ISBLANK(D12)</f>
        <v>1</v>
      </c>
      <c r="F12" s="191"/>
      <c r="G12" s="173"/>
    </row>
    <row r="13" spans="1:7" ht="19.5" customHeight="1" thickBot="1">
      <c r="A13" s="167">
        <v>2</v>
      </c>
      <c r="B13" s="182" t="s">
        <v>51</v>
      </c>
      <c r="C13" s="17" t="s">
        <v>26</v>
      </c>
      <c r="D13" s="18"/>
      <c r="E13" s="19" t="b">
        <f>ISBLANK(D13)</f>
        <v>1</v>
      </c>
      <c r="F13" s="190">
        <f>COUNTIF(E13:E14,"FALSE")</f>
        <v>0</v>
      </c>
      <c r="G13" s="171">
        <f>IF(F13&gt;=2,1,0)</f>
        <v>0</v>
      </c>
    </row>
    <row r="14" spans="1:7" ht="19.5" customHeight="1" thickBot="1">
      <c r="A14" s="170"/>
      <c r="B14" s="184"/>
      <c r="C14" s="20" t="s">
        <v>27</v>
      </c>
      <c r="D14" s="21"/>
      <c r="E14" s="54" t="b">
        <f>ISBLANK(D14)</f>
        <v>1</v>
      </c>
      <c r="F14" s="191"/>
      <c r="G14" s="173"/>
    </row>
    <row r="15" spans="1:7" ht="19.5" customHeight="1" thickBot="1">
      <c r="A15" s="55">
        <v>3</v>
      </c>
      <c r="B15" s="56" t="s">
        <v>52</v>
      </c>
      <c r="C15" s="57" t="s">
        <v>26</v>
      </c>
      <c r="D15" s="22"/>
      <c r="E15" s="54" t="b">
        <f aca="true" t="shared" si="0" ref="E15:E44">ISBLANK(D15)</f>
        <v>1</v>
      </c>
      <c r="F15" s="58">
        <f>COUNTIF(E15,"FALSE")</f>
        <v>0</v>
      </c>
      <c r="G15" s="23">
        <f>IF(F15&gt;=1,1,0)</f>
        <v>0</v>
      </c>
    </row>
    <row r="16" spans="1:7" ht="16.5" thickBot="1">
      <c r="A16" s="55">
        <v>4</v>
      </c>
      <c r="B16" s="56" t="s">
        <v>52</v>
      </c>
      <c r="C16" s="57" t="s">
        <v>26</v>
      </c>
      <c r="D16" s="22"/>
      <c r="E16" s="54" t="b">
        <f t="shared" si="0"/>
        <v>1</v>
      </c>
      <c r="F16" s="58">
        <f>COUNTIF(E16,"FALSE")</f>
        <v>0</v>
      </c>
      <c r="G16" s="23">
        <f>IF(F16&gt;=1,1,0)</f>
        <v>0</v>
      </c>
    </row>
    <row r="17" spans="1:7" ht="19.5" customHeight="1" thickBot="1">
      <c r="A17" s="55">
        <v>5</v>
      </c>
      <c r="B17" s="56" t="s">
        <v>53</v>
      </c>
      <c r="C17" s="57" t="s">
        <v>26</v>
      </c>
      <c r="D17" s="22"/>
      <c r="E17" s="54" t="b">
        <f t="shared" si="0"/>
        <v>1</v>
      </c>
      <c r="F17" s="58">
        <f>COUNTIF(E17,"FALSE")</f>
        <v>0</v>
      </c>
      <c r="G17" s="23">
        <f>IF(F17&gt;=1,1,0)</f>
        <v>0</v>
      </c>
    </row>
    <row r="18" spans="1:7" ht="19.5" customHeight="1" thickBot="1">
      <c r="A18" s="55">
        <v>6</v>
      </c>
      <c r="B18" s="56" t="s">
        <v>53</v>
      </c>
      <c r="C18" s="57" t="s">
        <v>26</v>
      </c>
      <c r="D18" s="22"/>
      <c r="E18" s="54" t="b">
        <f t="shared" si="0"/>
        <v>1</v>
      </c>
      <c r="F18" s="58">
        <f>COUNTIF(E18,"FALSE")</f>
        <v>0</v>
      </c>
      <c r="G18" s="23">
        <f>IF(F18&gt;=1,1,0)</f>
        <v>0</v>
      </c>
    </row>
    <row r="19" spans="1:7" ht="19.5" customHeight="1" thickBot="1">
      <c r="A19" s="167">
        <v>7</v>
      </c>
      <c r="B19" s="182" t="s">
        <v>22</v>
      </c>
      <c r="C19" s="17" t="s">
        <v>26</v>
      </c>
      <c r="D19" s="18"/>
      <c r="E19" s="19" t="b">
        <f t="shared" si="0"/>
        <v>1</v>
      </c>
      <c r="F19" s="179">
        <f>COUNTIF(E19:E22,"FALSE")</f>
        <v>0</v>
      </c>
      <c r="G19" s="171">
        <f>IF(F19&gt;=4,1,0)</f>
        <v>0</v>
      </c>
    </row>
    <row r="20" spans="1:7" ht="19.5" customHeight="1" thickBot="1">
      <c r="A20" s="169"/>
      <c r="B20" s="183"/>
      <c r="C20" s="24" t="s">
        <v>27</v>
      </c>
      <c r="D20" s="25"/>
      <c r="E20" s="19" t="b">
        <f t="shared" si="0"/>
        <v>1</v>
      </c>
      <c r="F20" s="180"/>
      <c r="G20" s="172"/>
    </row>
    <row r="21" spans="1:7" ht="19.5" customHeight="1" thickBot="1">
      <c r="A21" s="169"/>
      <c r="B21" s="183"/>
      <c r="C21" s="24" t="s">
        <v>28</v>
      </c>
      <c r="D21" s="25"/>
      <c r="E21" s="19" t="b">
        <f t="shared" si="0"/>
        <v>1</v>
      </c>
      <c r="F21" s="180"/>
      <c r="G21" s="172"/>
    </row>
    <row r="22" spans="1:7" ht="19.5" customHeight="1" thickBot="1">
      <c r="A22" s="170"/>
      <c r="B22" s="184"/>
      <c r="C22" s="20" t="s">
        <v>29</v>
      </c>
      <c r="D22" s="21"/>
      <c r="E22" s="54" t="b">
        <f t="shared" si="0"/>
        <v>1</v>
      </c>
      <c r="F22" s="181"/>
      <c r="G22" s="173"/>
    </row>
    <row r="23" spans="1:7" ht="19.5" customHeight="1" thickBot="1">
      <c r="A23" s="167">
        <v>8</v>
      </c>
      <c r="B23" s="182" t="s">
        <v>22</v>
      </c>
      <c r="C23" s="17" t="s">
        <v>26</v>
      </c>
      <c r="D23" s="18"/>
      <c r="E23" s="19" t="b">
        <f t="shared" si="0"/>
        <v>1</v>
      </c>
      <c r="F23" s="179">
        <f>COUNTIF(E23:E26,"FALSE")</f>
        <v>0</v>
      </c>
      <c r="G23" s="171">
        <f>IF(F23&gt;=4,1,0)</f>
        <v>0</v>
      </c>
    </row>
    <row r="24" spans="1:7" ht="19.5" customHeight="1" thickBot="1">
      <c r="A24" s="169"/>
      <c r="B24" s="183"/>
      <c r="C24" s="24" t="s">
        <v>27</v>
      </c>
      <c r="D24" s="25"/>
      <c r="E24" s="19" t="b">
        <f t="shared" si="0"/>
        <v>1</v>
      </c>
      <c r="F24" s="180"/>
      <c r="G24" s="172"/>
    </row>
    <row r="25" spans="1:7" ht="19.5" customHeight="1" thickBot="1">
      <c r="A25" s="169"/>
      <c r="B25" s="183"/>
      <c r="C25" s="24" t="s">
        <v>28</v>
      </c>
      <c r="D25" s="25"/>
      <c r="E25" s="19" t="b">
        <f t="shared" si="0"/>
        <v>1</v>
      </c>
      <c r="F25" s="180"/>
      <c r="G25" s="172"/>
    </row>
    <row r="26" spans="1:7" ht="19.5" customHeight="1" thickBot="1">
      <c r="A26" s="170"/>
      <c r="B26" s="184"/>
      <c r="C26" s="20" t="s">
        <v>29</v>
      </c>
      <c r="D26" s="21"/>
      <c r="E26" s="54" t="b">
        <f t="shared" si="0"/>
        <v>1</v>
      </c>
      <c r="F26" s="181"/>
      <c r="G26" s="173"/>
    </row>
    <row r="27" spans="1:7" ht="19.5" customHeight="1" thickBot="1">
      <c r="A27" s="167">
        <v>9</v>
      </c>
      <c r="B27" s="59" t="s">
        <v>23</v>
      </c>
      <c r="C27" s="27"/>
      <c r="D27" s="60"/>
      <c r="E27" s="19" t="b">
        <f t="shared" si="0"/>
        <v>1</v>
      </c>
      <c r="F27" s="176">
        <f>COUNTIF(E28:E34,"FALSE")</f>
        <v>0</v>
      </c>
      <c r="G27" s="171">
        <f>IF(AND(F27&gt;=4,F35&gt;=4),1,0)</f>
        <v>0</v>
      </c>
    </row>
    <row r="28" spans="1:7" ht="19.5" customHeight="1" thickBot="1">
      <c r="A28" s="169"/>
      <c r="B28" s="29" t="s">
        <v>31</v>
      </c>
      <c r="C28" s="30" t="s">
        <v>43</v>
      </c>
      <c r="D28" s="31"/>
      <c r="E28" s="19" t="b">
        <f t="shared" si="0"/>
        <v>1</v>
      </c>
      <c r="F28" s="177"/>
      <c r="G28" s="172"/>
    </row>
    <row r="29" spans="1:7" ht="19.5" customHeight="1" thickBot="1">
      <c r="A29" s="169"/>
      <c r="B29" s="29" t="s">
        <v>32</v>
      </c>
      <c r="C29" s="30" t="s">
        <v>44</v>
      </c>
      <c r="D29" s="31"/>
      <c r="E29" s="19" t="b">
        <f t="shared" si="0"/>
        <v>1</v>
      </c>
      <c r="F29" s="177"/>
      <c r="G29" s="172"/>
    </row>
    <row r="30" spans="1:7" ht="19.5" customHeight="1" thickBot="1">
      <c r="A30" s="169"/>
      <c r="B30" s="29" t="s">
        <v>33</v>
      </c>
      <c r="C30" s="30" t="s">
        <v>45</v>
      </c>
      <c r="D30" s="31"/>
      <c r="E30" s="19" t="b">
        <f t="shared" si="0"/>
        <v>1</v>
      </c>
      <c r="F30" s="177"/>
      <c r="G30" s="172"/>
    </row>
    <row r="31" spans="1:7" ht="19.5" customHeight="1" thickBot="1">
      <c r="A31" s="169"/>
      <c r="B31" s="29" t="s">
        <v>34</v>
      </c>
      <c r="C31" s="30" t="s">
        <v>46</v>
      </c>
      <c r="D31" s="31"/>
      <c r="E31" s="19" t="b">
        <f t="shared" si="0"/>
        <v>1</v>
      </c>
      <c r="F31" s="177"/>
      <c r="G31" s="172"/>
    </row>
    <row r="32" spans="1:7" ht="19.5" customHeight="1" thickBot="1">
      <c r="A32" s="169"/>
      <c r="B32" s="29" t="s">
        <v>35</v>
      </c>
      <c r="C32" s="30" t="s">
        <v>47</v>
      </c>
      <c r="D32" s="31"/>
      <c r="E32" s="19" t="b">
        <f t="shared" si="0"/>
        <v>1</v>
      </c>
      <c r="F32" s="177"/>
      <c r="G32" s="172"/>
    </row>
    <row r="33" spans="1:7" ht="19.5" customHeight="1" thickBot="1">
      <c r="A33" s="169"/>
      <c r="B33" s="29" t="s">
        <v>36</v>
      </c>
      <c r="C33" s="30" t="s">
        <v>48</v>
      </c>
      <c r="D33" s="31"/>
      <c r="E33" s="19" t="b">
        <f t="shared" si="0"/>
        <v>1</v>
      </c>
      <c r="F33" s="177"/>
      <c r="G33" s="172"/>
    </row>
    <row r="34" spans="1:7" ht="19.5" customHeight="1" thickBot="1">
      <c r="A34" s="169"/>
      <c r="B34" s="29" t="s">
        <v>37</v>
      </c>
      <c r="C34" s="30" t="s">
        <v>49</v>
      </c>
      <c r="D34" s="31"/>
      <c r="E34" s="19" t="b">
        <f t="shared" si="0"/>
        <v>1</v>
      </c>
      <c r="F34" s="177"/>
      <c r="G34" s="172"/>
    </row>
    <row r="35" spans="1:7" ht="19.5" customHeight="1" thickBot="1">
      <c r="A35" s="169"/>
      <c r="B35" s="26" t="s">
        <v>38</v>
      </c>
      <c r="C35" s="32"/>
      <c r="D35" s="28"/>
      <c r="E35" s="19" t="b">
        <f t="shared" si="0"/>
        <v>1</v>
      </c>
      <c r="F35" s="176">
        <f>COUNTIF(E36:E42,"FALSE")</f>
        <v>0</v>
      </c>
      <c r="G35" s="172"/>
    </row>
    <row r="36" spans="1:7" ht="19.5" customHeight="1" thickBot="1">
      <c r="A36" s="169"/>
      <c r="B36" s="29" t="s">
        <v>31</v>
      </c>
      <c r="C36" s="30" t="s">
        <v>43</v>
      </c>
      <c r="D36" s="31"/>
      <c r="E36" s="19" t="b">
        <f t="shared" si="0"/>
        <v>1</v>
      </c>
      <c r="F36" s="177"/>
      <c r="G36" s="172"/>
    </row>
    <row r="37" spans="1:7" ht="19.5" customHeight="1" thickBot="1">
      <c r="A37" s="169"/>
      <c r="B37" s="29" t="s">
        <v>32</v>
      </c>
      <c r="C37" s="30" t="s">
        <v>44</v>
      </c>
      <c r="D37" s="31"/>
      <c r="E37" s="19" t="b">
        <f t="shared" si="0"/>
        <v>1</v>
      </c>
      <c r="F37" s="177"/>
      <c r="G37" s="172"/>
    </row>
    <row r="38" spans="1:7" ht="19.5" customHeight="1" thickBot="1">
      <c r="A38" s="169"/>
      <c r="B38" s="29" t="s">
        <v>33</v>
      </c>
      <c r="C38" s="30" t="s">
        <v>45</v>
      </c>
      <c r="D38" s="31"/>
      <c r="E38" s="19" t="b">
        <f t="shared" si="0"/>
        <v>1</v>
      </c>
      <c r="F38" s="177"/>
      <c r="G38" s="172"/>
    </row>
    <row r="39" spans="1:7" ht="19.5" customHeight="1" thickBot="1">
      <c r="A39" s="169"/>
      <c r="B39" s="29" t="s">
        <v>34</v>
      </c>
      <c r="C39" s="30" t="s">
        <v>46</v>
      </c>
      <c r="D39" s="31"/>
      <c r="E39" s="19" t="b">
        <f t="shared" si="0"/>
        <v>1</v>
      </c>
      <c r="F39" s="177"/>
      <c r="G39" s="172"/>
    </row>
    <row r="40" spans="1:7" ht="19.5" customHeight="1" thickBot="1">
      <c r="A40" s="169"/>
      <c r="B40" s="29" t="s">
        <v>35</v>
      </c>
      <c r="C40" s="30" t="s">
        <v>47</v>
      </c>
      <c r="D40" s="31"/>
      <c r="E40" s="19" t="b">
        <f t="shared" si="0"/>
        <v>1</v>
      </c>
      <c r="F40" s="177"/>
      <c r="G40" s="172"/>
    </row>
    <row r="41" spans="1:7" ht="19.5" customHeight="1" thickBot="1">
      <c r="A41" s="169"/>
      <c r="B41" s="29" t="s">
        <v>36</v>
      </c>
      <c r="C41" s="30" t="s">
        <v>48</v>
      </c>
      <c r="D41" s="31"/>
      <c r="E41" s="19" t="b">
        <f t="shared" si="0"/>
        <v>1</v>
      </c>
      <c r="F41" s="177"/>
      <c r="G41" s="172"/>
    </row>
    <row r="42" spans="1:7" ht="19.5" customHeight="1" thickBot="1">
      <c r="A42" s="170"/>
      <c r="B42" s="61" t="s">
        <v>37</v>
      </c>
      <c r="C42" s="62" t="s">
        <v>49</v>
      </c>
      <c r="D42" s="63"/>
      <c r="E42" s="54" t="b">
        <f t="shared" si="0"/>
        <v>1</v>
      </c>
      <c r="F42" s="178"/>
      <c r="G42" s="173"/>
    </row>
    <row r="43" spans="1:7" ht="30.75" thickBot="1">
      <c r="A43" s="167">
        <v>10</v>
      </c>
      <c r="B43" s="39" t="s">
        <v>56</v>
      </c>
      <c r="C43" s="17" t="s">
        <v>26</v>
      </c>
      <c r="D43" s="64"/>
      <c r="E43" s="19" t="b">
        <f t="shared" si="0"/>
        <v>1</v>
      </c>
      <c r="F43" s="174">
        <f>COUNTIF(E43:E44,"FALSE")</f>
        <v>0</v>
      </c>
      <c r="G43" s="171">
        <f>IF(F43&gt;=2,1,0)</f>
        <v>0</v>
      </c>
    </row>
    <row r="44" spans="1:7" ht="15.75" thickBot="1">
      <c r="A44" s="168"/>
      <c r="B44" s="40" t="s">
        <v>24</v>
      </c>
      <c r="C44" s="57" t="s">
        <v>26</v>
      </c>
      <c r="D44" s="65"/>
      <c r="E44" s="54" t="b">
        <f t="shared" si="0"/>
        <v>1</v>
      </c>
      <c r="F44" s="175"/>
      <c r="G44" s="173"/>
    </row>
    <row r="45" spans="1:7" ht="21" thickBot="1">
      <c r="A45" s="7"/>
      <c r="B45" s="8" t="s">
        <v>25</v>
      </c>
      <c r="C45" s="9"/>
      <c r="D45" s="9"/>
      <c r="E45" s="9"/>
      <c r="F45" s="10"/>
      <c r="G45" s="11">
        <f>SUM(G11:G44)</f>
        <v>0</v>
      </c>
    </row>
    <row r="47" spans="1:7" ht="24" customHeight="1">
      <c r="A47" s="33"/>
      <c r="B47" s="163" t="str">
        <f>IF(D49&lt;=12,"Clubs with fewer than 13 members may enlist the help of someone from outside the club to be a club coach. Contact the Lt. Governor of Marketing for more information.","")</f>
        <v>Clubs with fewer than 13 members may enlist the help of someone from outside the club to be a club coach. Contact the Lt. Governor of Marketing for more information.</v>
      </c>
      <c r="C47" s="164"/>
      <c r="D47" s="164"/>
      <c r="E47" s="164"/>
      <c r="F47" s="164"/>
      <c r="G47" s="164"/>
    </row>
    <row r="48" spans="1:7" ht="24" customHeight="1" thickBot="1">
      <c r="A48" s="33"/>
      <c r="B48" s="48"/>
      <c r="C48" s="47"/>
      <c r="D48" s="47"/>
      <c r="E48" s="47"/>
      <c r="F48" s="47"/>
      <c r="G48" s="47"/>
    </row>
    <row r="49" spans="1:7" ht="16.5" thickBot="1">
      <c r="A49" s="33"/>
      <c r="B49" s="34" t="s">
        <v>41</v>
      </c>
      <c r="C49" s="34"/>
      <c r="D49" s="35"/>
      <c r="E49" s="33"/>
      <c r="F49" s="33"/>
      <c r="G49" s="33"/>
    </row>
    <row r="50" spans="1:7" ht="16.5" thickBot="1">
      <c r="A50" s="33"/>
      <c r="B50" s="34" t="s">
        <v>40</v>
      </c>
      <c r="C50" s="34"/>
      <c r="D50" s="36">
        <f>VLOOKUP(D49,MemberLookup!A1:B101,2)</f>
        <v>0</v>
      </c>
      <c r="E50" s="33"/>
      <c r="F50" s="33"/>
      <c r="G50" s="34"/>
    </row>
    <row r="51" spans="1:7" ht="16.5" thickBot="1">
      <c r="A51" s="33"/>
      <c r="B51" s="34" t="s">
        <v>39</v>
      </c>
      <c r="C51" s="34"/>
      <c r="D51" s="37"/>
      <c r="E51" s="33"/>
      <c r="F51" s="33"/>
      <c r="G51" s="34"/>
    </row>
    <row r="52" spans="1:7" ht="19.5" customHeight="1" hidden="1">
      <c r="A52" s="33"/>
      <c r="B52" s="3" t="s">
        <v>13</v>
      </c>
      <c r="C52" s="3"/>
      <c r="D52" s="4">
        <f>IF(G45&gt;8,"President's Distinguished",IF(G45&gt;6,"Select Distinguished",IF(G45&gt;4,"Distinguished","")))</f>
      </c>
      <c r="E52" s="33"/>
      <c r="F52" s="33"/>
      <c r="G52" s="33"/>
    </row>
    <row r="53" spans="1:7" ht="19.5" customHeight="1" hidden="1">
      <c r="A53" s="33"/>
      <c r="B53" s="34"/>
      <c r="C53" s="34"/>
      <c r="D53" s="33"/>
      <c r="E53" s="33"/>
      <c r="F53" s="33"/>
      <c r="G53" s="33"/>
    </row>
    <row r="54" spans="1:7" ht="19.5" customHeight="1">
      <c r="A54" s="33"/>
      <c r="B54" s="165" t="s">
        <v>42</v>
      </c>
      <c r="C54" s="166"/>
      <c r="D54" s="38">
        <f>IF(D51&gt;=D50,D52,"")</f>
      </c>
      <c r="E54" s="33"/>
      <c r="F54" s="33"/>
      <c r="G54" s="33"/>
    </row>
    <row r="55" spans="1:7" ht="19.5" customHeight="1">
      <c r="A55" s="51"/>
      <c r="B55" s="50"/>
      <c r="C55" s="50"/>
      <c r="D55" s="51"/>
      <c r="E55" s="51"/>
      <c r="F55" s="51"/>
      <c r="G55" s="51"/>
    </row>
    <row r="56" spans="1:7" ht="19.5" customHeight="1">
      <c r="A56" s="51"/>
      <c r="B56" s="50"/>
      <c r="C56" s="50"/>
      <c r="D56" s="51"/>
      <c r="E56" s="51"/>
      <c r="F56" s="51"/>
      <c r="G56" s="51"/>
    </row>
    <row r="57" spans="1:7" ht="19.5" customHeight="1">
      <c r="A57" s="51"/>
      <c r="B57" s="50"/>
      <c r="C57" s="50"/>
      <c r="D57" s="51"/>
      <c r="E57" s="51"/>
      <c r="F57" s="51"/>
      <c r="G57" s="51"/>
    </row>
    <row r="58" spans="1:7" ht="19.5" customHeight="1">
      <c r="A58" s="51"/>
      <c r="B58" s="50"/>
      <c r="C58" s="50"/>
      <c r="D58" s="51"/>
      <c r="E58" s="51"/>
      <c r="F58" s="51"/>
      <c r="G58" s="51"/>
    </row>
    <row r="59" spans="1:7" ht="19.5" customHeight="1">
      <c r="A59" s="51"/>
      <c r="B59" s="50"/>
      <c r="C59" s="50"/>
      <c r="D59" s="51"/>
      <c r="E59" s="51"/>
      <c r="F59" s="51"/>
      <c r="G59" s="51"/>
    </row>
    <row r="60" spans="1:7" ht="19.5" customHeight="1">
      <c r="A60" s="51"/>
      <c r="B60" s="50"/>
      <c r="C60" s="50"/>
      <c r="D60" s="51"/>
      <c r="E60" s="51"/>
      <c r="F60" s="51"/>
      <c r="G60" s="51"/>
    </row>
    <row r="61" spans="1:7" ht="19.5" customHeight="1">
      <c r="A61" s="51"/>
      <c r="B61" s="50"/>
      <c r="C61" s="50"/>
      <c r="D61" s="51"/>
      <c r="E61" s="51"/>
      <c r="F61" s="51"/>
      <c r="G61" s="51"/>
    </row>
    <row r="62" spans="1:7" ht="19.5" customHeight="1">
      <c r="A62" s="51"/>
      <c r="B62" s="50"/>
      <c r="C62" s="50"/>
      <c r="D62" s="51"/>
      <c r="E62" s="51"/>
      <c r="F62" s="51"/>
      <c r="G62" s="51"/>
    </row>
    <row r="63" spans="1:7" ht="19.5" customHeight="1">
      <c r="A63" s="51"/>
      <c r="B63" s="50"/>
      <c r="C63" s="50"/>
      <c r="D63" s="51"/>
      <c r="E63" s="51"/>
      <c r="F63" s="51"/>
      <c r="G63" s="51"/>
    </row>
    <row r="64" spans="1:7" ht="19.5" customHeight="1">
      <c r="A64" s="51"/>
      <c r="B64" s="50"/>
      <c r="C64" s="50"/>
      <c r="D64" s="51"/>
      <c r="E64" s="51"/>
      <c r="F64" s="51"/>
      <c r="G64" s="51"/>
    </row>
    <row r="65" spans="1:7" ht="19.5" customHeight="1">
      <c r="A65" s="51"/>
      <c r="B65" s="50"/>
      <c r="C65" s="50"/>
      <c r="D65" s="51"/>
      <c r="E65" s="51"/>
      <c r="F65" s="51"/>
      <c r="G65" s="51"/>
    </row>
    <row r="66" spans="1:7" ht="19.5" customHeight="1">
      <c r="A66" s="51"/>
      <c r="B66" s="50"/>
      <c r="C66" s="50"/>
      <c r="D66" s="51"/>
      <c r="E66" s="51"/>
      <c r="F66" s="51"/>
      <c r="G66" s="51"/>
    </row>
    <row r="67" spans="1:7" ht="19.5" customHeight="1">
      <c r="A67" s="51"/>
      <c r="B67" s="50"/>
      <c r="C67" s="50"/>
      <c r="D67" s="51"/>
      <c r="E67" s="51"/>
      <c r="F67" s="51"/>
      <c r="G67" s="51"/>
    </row>
    <row r="68" spans="1:7" ht="19.5" customHeight="1">
      <c r="A68" s="51"/>
      <c r="B68" s="50"/>
      <c r="C68" s="50"/>
      <c r="D68" s="51"/>
      <c r="E68" s="51"/>
      <c r="F68" s="51"/>
      <c r="G68" s="51"/>
    </row>
    <row r="69" spans="1:7" ht="19.5" customHeight="1">
      <c r="A69" s="51"/>
      <c r="B69" s="50"/>
      <c r="C69" s="50"/>
      <c r="D69" s="51"/>
      <c r="E69" s="51"/>
      <c r="F69" s="51"/>
      <c r="G69" s="51"/>
    </row>
    <row r="70" spans="1:7" ht="19.5" customHeight="1">
      <c r="A70" s="51"/>
      <c r="B70" s="50"/>
      <c r="C70" s="50"/>
      <c r="D70" s="51"/>
      <c r="E70" s="51"/>
      <c r="F70" s="51"/>
      <c r="G70" s="51"/>
    </row>
    <row r="71" spans="1:7" ht="19.5" customHeight="1">
      <c r="A71" s="51"/>
      <c r="B71" s="50"/>
      <c r="C71" s="50"/>
      <c r="D71" s="51"/>
      <c r="E71" s="51"/>
      <c r="F71" s="51"/>
      <c r="G71" s="51"/>
    </row>
    <row r="72" spans="1:7" ht="19.5" customHeight="1">
      <c r="A72" s="51"/>
      <c r="B72" s="50"/>
      <c r="C72" s="50"/>
      <c r="D72" s="51"/>
      <c r="E72" s="51"/>
      <c r="F72" s="51"/>
      <c r="G72" s="51"/>
    </row>
    <row r="73" spans="1:7" ht="19.5" customHeight="1">
      <c r="A73" s="51"/>
      <c r="B73" s="50"/>
      <c r="C73" s="50"/>
      <c r="D73" s="51"/>
      <c r="E73" s="51"/>
      <c r="F73" s="51"/>
      <c r="G73" s="51"/>
    </row>
    <row r="74" spans="1:7" ht="19.5" customHeight="1">
      <c r="A74" s="51"/>
      <c r="B74" s="50"/>
      <c r="C74" s="50"/>
      <c r="D74" s="51"/>
      <c r="E74" s="51"/>
      <c r="F74" s="51"/>
      <c r="G74" s="51"/>
    </row>
    <row r="75" spans="1:7" ht="19.5" customHeight="1">
      <c r="A75" s="51"/>
      <c r="B75" s="50"/>
      <c r="C75" s="50"/>
      <c r="D75" s="51"/>
      <c r="E75" s="51"/>
      <c r="F75" s="51"/>
      <c r="G75" s="51"/>
    </row>
    <row r="76" spans="1:7" ht="19.5" customHeight="1">
      <c r="A76" s="51"/>
      <c r="B76" s="50"/>
      <c r="C76" s="50"/>
      <c r="D76" s="51"/>
      <c r="E76" s="51"/>
      <c r="F76" s="51"/>
      <c r="G76" s="51"/>
    </row>
    <row r="77" spans="1:7" ht="19.5" customHeight="1">
      <c r="A77" s="51"/>
      <c r="B77" s="50"/>
      <c r="C77" s="50"/>
      <c r="D77" s="51"/>
      <c r="E77" s="51"/>
      <c r="F77" s="51"/>
      <c r="G77" s="51"/>
    </row>
    <row r="78" spans="1:7" ht="19.5" customHeight="1">
      <c r="A78" s="51"/>
      <c r="B78" s="50"/>
      <c r="C78" s="50"/>
      <c r="D78" s="51"/>
      <c r="E78" s="51"/>
      <c r="F78" s="51"/>
      <c r="G78" s="51"/>
    </row>
    <row r="79" spans="1:7" ht="19.5" customHeight="1">
      <c r="A79" s="51"/>
      <c r="B79" s="50"/>
      <c r="C79" s="50"/>
      <c r="D79" s="51"/>
      <c r="E79" s="51"/>
      <c r="F79" s="51"/>
      <c r="G79" s="51"/>
    </row>
    <row r="80" spans="1:7" ht="19.5" customHeight="1">
      <c r="A80" s="51"/>
      <c r="B80" s="50"/>
      <c r="C80" s="50"/>
      <c r="D80" s="51"/>
      <c r="E80" s="51"/>
      <c r="F80" s="51"/>
      <c r="G80" s="51"/>
    </row>
    <row r="81" spans="1:7" ht="19.5" customHeight="1">
      <c r="A81" s="51"/>
      <c r="B81" s="50"/>
      <c r="C81" s="50"/>
      <c r="D81" s="51"/>
      <c r="E81" s="51"/>
      <c r="F81" s="51"/>
      <c r="G81" s="51"/>
    </row>
    <row r="82" spans="1:7" ht="19.5" customHeight="1">
      <c r="A82" s="51"/>
      <c r="B82" s="50"/>
      <c r="C82" s="50"/>
      <c r="D82" s="51"/>
      <c r="E82" s="51"/>
      <c r="F82" s="51"/>
      <c r="G82" s="51"/>
    </row>
    <row r="83" spans="1:7" ht="19.5" customHeight="1">
      <c r="A83" s="51"/>
      <c r="B83" s="50"/>
      <c r="C83" s="50"/>
      <c r="D83" s="51"/>
      <c r="E83" s="51"/>
      <c r="F83" s="51"/>
      <c r="G83" s="51"/>
    </row>
    <row r="84" spans="1:7" ht="19.5" customHeight="1">
      <c r="A84" s="51"/>
      <c r="B84" s="50"/>
      <c r="C84" s="50"/>
      <c r="D84" s="51"/>
      <c r="E84" s="51"/>
      <c r="F84" s="51"/>
      <c r="G84" s="51"/>
    </row>
    <row r="85" spans="1:7" ht="19.5" customHeight="1">
      <c r="A85" s="51"/>
      <c r="B85" s="50"/>
      <c r="C85" s="50"/>
      <c r="D85" s="51"/>
      <c r="E85" s="51"/>
      <c r="F85" s="51"/>
      <c r="G85" s="51"/>
    </row>
    <row r="86" spans="1:7" ht="19.5" customHeight="1">
      <c r="A86" s="51"/>
      <c r="B86" s="50"/>
      <c r="C86" s="50"/>
      <c r="D86" s="51"/>
      <c r="E86" s="51"/>
      <c r="F86" s="51"/>
      <c r="G86" s="51"/>
    </row>
    <row r="87" spans="1:7" ht="19.5" customHeight="1">
      <c r="A87" s="51"/>
      <c r="B87" s="50"/>
      <c r="C87" s="50"/>
      <c r="D87" s="51"/>
      <c r="E87" s="51"/>
      <c r="F87" s="51"/>
      <c r="G87" s="51"/>
    </row>
    <row r="88" spans="1:7" ht="19.5" customHeight="1">
      <c r="A88" s="51"/>
      <c r="B88" s="50"/>
      <c r="C88" s="50"/>
      <c r="D88" s="51"/>
      <c r="E88" s="51"/>
      <c r="F88" s="51"/>
      <c r="G88" s="51"/>
    </row>
    <row r="89" spans="1:7" ht="19.5" customHeight="1">
      <c r="A89" s="51"/>
      <c r="B89" s="50"/>
      <c r="C89" s="50"/>
      <c r="D89" s="51"/>
      <c r="E89" s="51"/>
      <c r="F89" s="51"/>
      <c r="G89" s="51"/>
    </row>
    <row r="90" spans="1:7" ht="19.5" customHeight="1">
      <c r="A90" s="51"/>
      <c r="B90" s="50"/>
      <c r="C90" s="50"/>
      <c r="D90" s="51"/>
      <c r="E90" s="51"/>
      <c r="F90" s="51"/>
      <c r="G90" s="51"/>
    </row>
    <row r="91" spans="1:7" ht="19.5" customHeight="1">
      <c r="A91" s="51"/>
      <c r="B91" s="50"/>
      <c r="C91" s="50"/>
      <c r="D91" s="51"/>
      <c r="E91" s="51"/>
      <c r="F91" s="51"/>
      <c r="G91" s="51"/>
    </row>
    <row r="92" spans="1:7" ht="19.5" customHeight="1">
      <c r="A92" s="51"/>
      <c r="B92" s="50"/>
      <c r="C92" s="50"/>
      <c r="D92" s="51"/>
      <c r="E92" s="51"/>
      <c r="F92" s="51"/>
      <c r="G92" s="51"/>
    </row>
    <row r="93" spans="1:7" ht="19.5" customHeight="1">
      <c r="A93" s="51"/>
      <c r="B93" s="50"/>
      <c r="C93" s="50"/>
      <c r="D93" s="51"/>
      <c r="E93" s="51"/>
      <c r="F93" s="51"/>
      <c r="G93" s="51"/>
    </row>
    <row r="94" spans="1:7" ht="19.5" customHeight="1">
      <c r="A94" s="51"/>
      <c r="B94" s="50"/>
      <c r="C94" s="50"/>
      <c r="D94" s="51"/>
      <c r="E94" s="51"/>
      <c r="F94" s="51"/>
      <c r="G94" s="51"/>
    </row>
    <row r="95" spans="1:7" ht="19.5" customHeight="1">
      <c r="A95" s="51"/>
      <c r="B95" s="50"/>
      <c r="C95" s="50"/>
      <c r="D95" s="51"/>
      <c r="E95" s="51"/>
      <c r="F95" s="51"/>
      <c r="G95" s="51"/>
    </row>
    <row r="96" spans="1:7" ht="19.5" customHeight="1">
      <c r="A96" s="51"/>
      <c r="B96" s="50"/>
      <c r="C96" s="50"/>
      <c r="D96" s="51"/>
      <c r="E96" s="51"/>
      <c r="F96" s="51"/>
      <c r="G96" s="51"/>
    </row>
    <row r="97" spans="1:7" ht="19.5" customHeight="1">
      <c r="A97" s="51"/>
      <c r="B97" s="50"/>
      <c r="C97" s="50"/>
      <c r="D97" s="51"/>
      <c r="E97" s="51"/>
      <c r="F97" s="51"/>
      <c r="G97" s="51"/>
    </row>
    <row r="98" spans="1:7" ht="19.5" customHeight="1">
      <c r="A98" s="51"/>
      <c r="B98" s="50"/>
      <c r="C98" s="50"/>
      <c r="D98" s="51"/>
      <c r="E98" s="51"/>
      <c r="F98" s="51"/>
      <c r="G98" s="51"/>
    </row>
    <row r="99" spans="1:7" ht="19.5" customHeight="1">
      <c r="A99" s="51"/>
      <c r="B99" s="50"/>
      <c r="C99" s="50"/>
      <c r="D99" s="51"/>
      <c r="E99" s="51"/>
      <c r="F99" s="51"/>
      <c r="G99" s="51"/>
    </row>
    <row r="100" spans="1:7" ht="19.5" customHeight="1">
      <c r="A100" s="51"/>
      <c r="B100" s="50"/>
      <c r="C100" s="50"/>
      <c r="D100" s="51"/>
      <c r="E100" s="51"/>
      <c r="F100" s="51"/>
      <c r="G100" s="51"/>
    </row>
    <row r="101" spans="1:7" ht="19.5" customHeight="1">
      <c r="A101" s="51"/>
      <c r="B101" s="50"/>
      <c r="C101" s="50"/>
      <c r="D101" s="51"/>
      <c r="E101" s="51"/>
      <c r="F101" s="51"/>
      <c r="G101" s="51"/>
    </row>
    <row r="102" spans="1:7" ht="19.5" customHeight="1">
      <c r="A102" s="51"/>
      <c r="B102" s="50"/>
      <c r="C102" s="50"/>
      <c r="D102" s="51"/>
      <c r="E102" s="51"/>
      <c r="F102" s="51"/>
      <c r="G102" s="51"/>
    </row>
    <row r="103" spans="1:7" ht="19.5" customHeight="1">
      <c r="A103" s="51"/>
      <c r="B103" s="50"/>
      <c r="C103" s="50"/>
      <c r="D103" s="51"/>
      <c r="E103" s="51"/>
      <c r="F103" s="51"/>
      <c r="G103" s="51"/>
    </row>
    <row r="104" spans="1:7" ht="19.5" customHeight="1">
      <c r="A104" s="51"/>
      <c r="B104" s="50"/>
      <c r="C104" s="50"/>
      <c r="D104" s="51"/>
      <c r="E104" s="51"/>
      <c r="F104" s="51"/>
      <c r="G104" s="51"/>
    </row>
    <row r="105" spans="1:7" ht="19.5" customHeight="1">
      <c r="A105" s="51"/>
      <c r="B105" s="50"/>
      <c r="C105" s="50"/>
      <c r="D105" s="51"/>
      <c r="E105" s="51"/>
      <c r="F105" s="51"/>
      <c r="G105" s="51"/>
    </row>
    <row r="106" spans="1:7" ht="19.5" customHeight="1">
      <c r="A106" s="51"/>
      <c r="B106" s="50"/>
      <c r="C106" s="50"/>
      <c r="D106" s="51"/>
      <c r="E106" s="51"/>
      <c r="F106" s="51"/>
      <c r="G106" s="51"/>
    </row>
    <row r="107" spans="1:7" ht="19.5" customHeight="1">
      <c r="A107" s="51"/>
      <c r="B107" s="50"/>
      <c r="C107" s="50"/>
      <c r="D107" s="51"/>
      <c r="E107" s="51"/>
      <c r="F107" s="51"/>
      <c r="G107" s="51"/>
    </row>
    <row r="108" spans="1:7" ht="19.5" customHeight="1">
      <c r="A108" s="51"/>
      <c r="B108" s="50"/>
      <c r="C108" s="50"/>
      <c r="D108" s="51"/>
      <c r="E108" s="51"/>
      <c r="F108" s="51"/>
      <c r="G108" s="51"/>
    </row>
    <row r="109" spans="1:7" ht="19.5" customHeight="1">
      <c r="A109" s="51"/>
      <c r="B109" s="50"/>
      <c r="C109" s="50"/>
      <c r="D109" s="51"/>
      <c r="E109" s="51"/>
      <c r="F109" s="51"/>
      <c r="G109" s="51"/>
    </row>
    <row r="110" spans="1:7" ht="19.5" customHeight="1">
      <c r="A110" s="51"/>
      <c r="B110" s="50"/>
      <c r="C110" s="50"/>
      <c r="D110" s="51"/>
      <c r="E110" s="51"/>
      <c r="F110" s="51"/>
      <c r="G110" s="51"/>
    </row>
    <row r="111" spans="1:7" ht="19.5" customHeight="1">
      <c r="A111" s="51"/>
      <c r="B111" s="50"/>
      <c r="C111" s="50"/>
      <c r="D111" s="51"/>
      <c r="E111" s="51"/>
      <c r="F111" s="51"/>
      <c r="G111" s="51"/>
    </row>
    <row r="112" spans="1:7" ht="19.5" customHeight="1">
      <c r="A112" s="51"/>
      <c r="B112" s="50"/>
      <c r="C112" s="50"/>
      <c r="D112" s="51"/>
      <c r="E112" s="51"/>
      <c r="F112" s="51"/>
      <c r="G112" s="51"/>
    </row>
    <row r="113" spans="1:7" ht="19.5" customHeight="1">
      <c r="A113" s="51"/>
      <c r="B113" s="50"/>
      <c r="C113" s="50"/>
      <c r="D113" s="51"/>
      <c r="E113" s="51"/>
      <c r="F113" s="51"/>
      <c r="G113" s="51"/>
    </row>
    <row r="114" spans="1:7" ht="19.5" customHeight="1">
      <c r="A114" s="51"/>
      <c r="B114" s="50"/>
      <c r="C114" s="50"/>
      <c r="D114" s="51"/>
      <c r="E114" s="51"/>
      <c r="F114" s="51"/>
      <c r="G114" s="51"/>
    </row>
    <row r="115" spans="1:7" ht="19.5" customHeight="1">
      <c r="A115" s="51"/>
      <c r="B115" s="50"/>
      <c r="C115" s="50"/>
      <c r="D115" s="51"/>
      <c r="E115" s="51"/>
      <c r="F115" s="51"/>
      <c r="G115" s="51"/>
    </row>
    <row r="116" spans="1:7" ht="19.5" customHeight="1">
      <c r="A116" s="51"/>
      <c r="B116" s="50"/>
      <c r="C116" s="50"/>
      <c r="D116" s="51"/>
      <c r="E116" s="51"/>
      <c r="F116" s="51"/>
      <c r="G116" s="51"/>
    </row>
    <row r="117" spans="1:7" ht="19.5" customHeight="1">
      <c r="A117" s="51"/>
      <c r="B117" s="50"/>
      <c r="C117" s="50"/>
      <c r="D117" s="51"/>
      <c r="E117" s="51"/>
      <c r="F117" s="51"/>
      <c r="G117" s="51"/>
    </row>
    <row r="118" spans="1:7" ht="19.5" customHeight="1">
      <c r="A118" s="51"/>
      <c r="B118" s="50"/>
      <c r="C118" s="50"/>
      <c r="D118" s="51"/>
      <c r="E118" s="51"/>
      <c r="F118" s="51"/>
      <c r="G118" s="51"/>
    </row>
    <row r="119" spans="1:7" ht="19.5" customHeight="1">
      <c r="A119" s="51"/>
      <c r="B119" s="50"/>
      <c r="C119" s="50"/>
      <c r="D119" s="51"/>
      <c r="E119" s="51"/>
      <c r="F119" s="51"/>
      <c r="G119" s="51"/>
    </row>
    <row r="120" spans="1:7" ht="19.5" customHeight="1">
      <c r="A120" s="51"/>
      <c r="B120" s="50"/>
      <c r="C120" s="50"/>
      <c r="D120" s="51"/>
      <c r="E120" s="51"/>
      <c r="F120" s="51"/>
      <c r="G120" s="51"/>
    </row>
    <row r="121" spans="1:7" ht="19.5" customHeight="1">
      <c r="A121" s="51"/>
      <c r="B121" s="50"/>
      <c r="C121" s="50"/>
      <c r="D121" s="51"/>
      <c r="E121" s="51"/>
      <c r="F121" s="51"/>
      <c r="G121" s="51"/>
    </row>
    <row r="122" spans="1:7" ht="19.5" customHeight="1">
      <c r="A122" s="51"/>
      <c r="B122" s="50"/>
      <c r="C122" s="50"/>
      <c r="D122" s="51"/>
      <c r="E122" s="51"/>
      <c r="F122" s="51"/>
      <c r="G122" s="51"/>
    </row>
    <row r="123" spans="1:7" ht="19.5" customHeight="1">
      <c r="A123" s="51"/>
      <c r="B123" s="50"/>
      <c r="C123" s="50"/>
      <c r="D123" s="51"/>
      <c r="E123" s="51"/>
      <c r="F123" s="51"/>
      <c r="G123" s="51"/>
    </row>
    <row r="124" spans="1:7" ht="19.5" customHeight="1">
      <c r="A124" s="51"/>
      <c r="B124" s="50"/>
      <c r="C124" s="50"/>
      <c r="D124" s="51"/>
      <c r="E124" s="51"/>
      <c r="F124" s="51"/>
      <c r="G124" s="51"/>
    </row>
    <row r="125" spans="1:7" ht="19.5" customHeight="1">
      <c r="A125" s="51"/>
      <c r="B125" s="50"/>
      <c r="C125" s="50"/>
      <c r="D125" s="51"/>
      <c r="E125" s="51"/>
      <c r="F125" s="51"/>
      <c r="G125" s="51"/>
    </row>
    <row r="126" spans="1:7" ht="19.5" customHeight="1">
      <c r="A126" s="51"/>
      <c r="B126" s="50"/>
      <c r="C126" s="50"/>
      <c r="D126" s="51"/>
      <c r="E126" s="51"/>
      <c r="F126" s="51"/>
      <c r="G126" s="51"/>
    </row>
    <row r="127" spans="1:7" ht="19.5" customHeight="1">
      <c r="A127" s="51"/>
      <c r="B127" s="50"/>
      <c r="C127" s="50"/>
      <c r="D127" s="51"/>
      <c r="E127" s="51"/>
      <c r="F127" s="51"/>
      <c r="G127" s="51"/>
    </row>
    <row r="128" spans="1:7" ht="19.5" customHeight="1">
      <c r="A128" s="51"/>
      <c r="B128" s="50"/>
      <c r="C128" s="50"/>
      <c r="D128" s="51"/>
      <c r="E128" s="51"/>
      <c r="F128" s="51"/>
      <c r="G128" s="51"/>
    </row>
    <row r="129" spans="1:7" ht="19.5" customHeight="1">
      <c r="A129" s="51"/>
      <c r="B129" s="50"/>
      <c r="C129" s="50"/>
      <c r="D129" s="51"/>
      <c r="E129" s="51"/>
      <c r="F129" s="51"/>
      <c r="G129" s="51"/>
    </row>
    <row r="130" spans="1:7" ht="19.5" customHeight="1">
      <c r="A130" s="51"/>
      <c r="B130" s="50"/>
      <c r="C130" s="50"/>
      <c r="D130" s="51"/>
      <c r="E130" s="51"/>
      <c r="F130" s="51"/>
      <c r="G130" s="51"/>
    </row>
    <row r="131" spans="1:7" ht="19.5" customHeight="1">
      <c r="A131" s="51"/>
      <c r="B131" s="50"/>
      <c r="C131" s="50"/>
      <c r="D131" s="51"/>
      <c r="E131" s="51"/>
      <c r="F131" s="51"/>
      <c r="G131" s="51"/>
    </row>
    <row r="132" spans="1:7" ht="19.5" customHeight="1">
      <c r="A132" s="51"/>
      <c r="B132" s="50"/>
      <c r="C132" s="50"/>
      <c r="D132" s="51"/>
      <c r="E132" s="51"/>
      <c r="F132" s="51"/>
      <c r="G132" s="51"/>
    </row>
    <row r="133" spans="1:7" ht="19.5" customHeight="1">
      <c r="A133" s="51"/>
      <c r="B133" s="50"/>
      <c r="C133" s="50"/>
      <c r="D133" s="51"/>
      <c r="E133" s="51"/>
      <c r="F133" s="51"/>
      <c r="G133" s="51"/>
    </row>
    <row r="134" spans="1:7" ht="19.5" customHeight="1">
      <c r="A134" s="51"/>
      <c r="B134" s="50"/>
      <c r="C134" s="50"/>
      <c r="D134" s="51"/>
      <c r="E134" s="51"/>
      <c r="F134" s="51"/>
      <c r="G134" s="51"/>
    </row>
    <row r="135" spans="1:7" ht="19.5" customHeight="1">
      <c r="A135" s="51"/>
      <c r="B135" s="50"/>
      <c r="C135" s="50"/>
      <c r="D135" s="51"/>
      <c r="E135" s="51"/>
      <c r="F135" s="51"/>
      <c r="G135" s="51"/>
    </row>
    <row r="136" spans="1:7" ht="19.5" customHeight="1">
      <c r="A136" s="51"/>
      <c r="B136" s="50"/>
      <c r="C136" s="50"/>
      <c r="D136" s="51"/>
      <c r="E136" s="51"/>
      <c r="F136" s="51"/>
      <c r="G136" s="51"/>
    </row>
    <row r="137" spans="1:7" ht="19.5" customHeight="1">
      <c r="A137" s="51"/>
      <c r="B137" s="50"/>
      <c r="C137" s="50"/>
      <c r="D137" s="51"/>
      <c r="E137" s="51"/>
      <c r="F137" s="51"/>
      <c r="G137" s="51"/>
    </row>
    <row r="138" spans="1:7" ht="19.5" customHeight="1">
      <c r="A138" s="51"/>
      <c r="B138" s="50"/>
      <c r="C138" s="50"/>
      <c r="D138" s="51"/>
      <c r="E138" s="51"/>
      <c r="F138" s="51"/>
      <c r="G138" s="51"/>
    </row>
    <row r="139" spans="1:7" ht="19.5" customHeight="1">
      <c r="A139" s="51"/>
      <c r="B139" s="50"/>
      <c r="C139" s="50"/>
      <c r="D139" s="51"/>
      <c r="E139" s="51"/>
      <c r="F139" s="51"/>
      <c r="G139" s="51"/>
    </row>
    <row r="140" spans="1:7" ht="19.5" customHeight="1">
      <c r="A140" s="51"/>
      <c r="B140" s="50"/>
      <c r="C140" s="50"/>
      <c r="D140" s="51"/>
      <c r="E140" s="51"/>
      <c r="F140" s="51"/>
      <c r="G140" s="51"/>
    </row>
    <row r="141" spans="1:7" ht="19.5" customHeight="1">
      <c r="A141" s="51"/>
      <c r="B141" s="50"/>
      <c r="C141" s="50"/>
      <c r="D141" s="51"/>
      <c r="E141" s="51"/>
      <c r="F141" s="51"/>
      <c r="G141" s="51"/>
    </row>
    <row r="142" spans="1:7" ht="19.5" customHeight="1">
      <c r="A142" s="51"/>
      <c r="B142" s="50"/>
      <c r="C142" s="50"/>
      <c r="D142" s="51"/>
      <c r="E142" s="51"/>
      <c r="F142" s="51"/>
      <c r="G142" s="51"/>
    </row>
    <row r="143" spans="1:7" ht="19.5" customHeight="1">
      <c r="A143" s="51"/>
      <c r="B143" s="50"/>
      <c r="C143" s="50"/>
      <c r="D143" s="51"/>
      <c r="E143" s="51"/>
      <c r="F143" s="51"/>
      <c r="G143" s="51"/>
    </row>
    <row r="144" spans="1:7" ht="19.5" customHeight="1">
      <c r="A144" s="51"/>
      <c r="B144" s="50"/>
      <c r="C144" s="50"/>
      <c r="D144" s="51"/>
      <c r="E144" s="51"/>
      <c r="F144" s="51"/>
      <c r="G144" s="51"/>
    </row>
    <row r="145" spans="1:7" ht="19.5" customHeight="1">
      <c r="A145" s="51"/>
      <c r="B145" s="50"/>
      <c r="C145" s="50"/>
      <c r="D145" s="51"/>
      <c r="E145" s="51"/>
      <c r="F145" s="51"/>
      <c r="G145" s="51"/>
    </row>
    <row r="146" spans="1:7" ht="19.5" customHeight="1">
      <c r="A146" s="51"/>
      <c r="B146" s="50"/>
      <c r="C146" s="50"/>
      <c r="D146" s="51"/>
      <c r="E146" s="51"/>
      <c r="F146" s="51"/>
      <c r="G146" s="51"/>
    </row>
    <row r="147" spans="1:7" ht="19.5" customHeight="1">
      <c r="A147" s="51"/>
      <c r="B147" s="50"/>
      <c r="C147" s="50"/>
      <c r="D147" s="51"/>
      <c r="E147" s="51"/>
      <c r="F147" s="51"/>
      <c r="G147" s="51"/>
    </row>
    <row r="148" spans="1:7" ht="19.5" customHeight="1">
      <c r="A148" s="51"/>
      <c r="B148" s="50"/>
      <c r="C148" s="50"/>
      <c r="D148" s="51"/>
      <c r="E148" s="51"/>
      <c r="F148" s="51"/>
      <c r="G148" s="51"/>
    </row>
    <row r="149" spans="1:7" ht="19.5" customHeight="1">
      <c r="A149" s="51"/>
      <c r="B149" s="50"/>
      <c r="C149" s="50"/>
      <c r="D149" s="51"/>
      <c r="E149" s="51"/>
      <c r="F149" s="51"/>
      <c r="G149" s="51"/>
    </row>
    <row r="150" spans="1:7" ht="19.5" customHeight="1">
      <c r="A150" s="51"/>
      <c r="B150" s="50"/>
      <c r="C150" s="50"/>
      <c r="D150" s="51"/>
      <c r="E150" s="51"/>
      <c r="F150" s="51"/>
      <c r="G150" s="51"/>
    </row>
    <row r="151" spans="1:7" ht="19.5" customHeight="1">
      <c r="A151" s="51"/>
      <c r="B151" s="50"/>
      <c r="C151" s="50"/>
      <c r="D151" s="51"/>
      <c r="E151" s="51"/>
      <c r="F151" s="51"/>
      <c r="G151" s="51"/>
    </row>
    <row r="152" spans="1:7" ht="19.5" customHeight="1">
      <c r="A152" s="51"/>
      <c r="B152" s="50"/>
      <c r="C152" s="50"/>
      <c r="D152" s="51"/>
      <c r="E152" s="51"/>
      <c r="F152" s="51"/>
      <c r="G152" s="51"/>
    </row>
    <row r="153" spans="1:7" ht="19.5" customHeight="1">
      <c r="A153" s="51"/>
      <c r="B153" s="50"/>
      <c r="C153" s="50"/>
      <c r="D153" s="51"/>
      <c r="E153" s="51"/>
      <c r="F153" s="51"/>
      <c r="G153" s="51"/>
    </row>
    <row r="154" spans="1:7" ht="19.5" customHeight="1">
      <c r="A154" s="51"/>
      <c r="B154" s="50"/>
      <c r="C154" s="50"/>
      <c r="D154" s="51"/>
      <c r="E154" s="51"/>
      <c r="F154" s="51"/>
      <c r="G154" s="51"/>
    </row>
    <row r="155" spans="1:7" ht="19.5" customHeight="1">
      <c r="A155" s="51"/>
      <c r="B155" s="50"/>
      <c r="C155" s="50"/>
      <c r="D155" s="51"/>
      <c r="E155" s="51"/>
      <c r="F155" s="51"/>
      <c r="G155" s="51"/>
    </row>
    <row r="156" spans="1:7" ht="19.5" customHeight="1">
      <c r="A156" s="51"/>
      <c r="B156" s="50"/>
      <c r="C156" s="50"/>
      <c r="D156" s="51"/>
      <c r="E156" s="51"/>
      <c r="F156" s="51"/>
      <c r="G156" s="51"/>
    </row>
    <row r="157" spans="1:7" ht="19.5" customHeight="1">
      <c r="A157" s="51"/>
      <c r="B157" s="50"/>
      <c r="C157" s="50"/>
      <c r="D157" s="51"/>
      <c r="E157" s="51"/>
      <c r="F157" s="51"/>
      <c r="G157" s="51"/>
    </row>
    <row r="158" spans="1:7" ht="19.5" customHeight="1">
      <c r="A158" s="51"/>
      <c r="B158" s="50"/>
      <c r="C158" s="50"/>
      <c r="D158" s="51"/>
      <c r="E158" s="51"/>
      <c r="F158" s="51"/>
      <c r="G158" s="51"/>
    </row>
    <row r="159" spans="1:7" ht="19.5" customHeight="1">
      <c r="A159" s="51"/>
      <c r="B159" s="50"/>
      <c r="C159" s="50"/>
      <c r="D159" s="51"/>
      <c r="E159" s="51"/>
      <c r="F159" s="51"/>
      <c r="G159" s="51"/>
    </row>
    <row r="160" spans="1:7" ht="19.5" customHeight="1">
      <c r="A160" s="51"/>
      <c r="B160" s="50"/>
      <c r="C160" s="50"/>
      <c r="D160" s="51"/>
      <c r="E160" s="51"/>
      <c r="F160" s="51"/>
      <c r="G160" s="51"/>
    </row>
    <row r="161" spans="1:7" ht="19.5" customHeight="1">
      <c r="A161" s="51"/>
      <c r="B161" s="50"/>
      <c r="C161" s="50"/>
      <c r="D161" s="51"/>
      <c r="E161" s="51"/>
      <c r="F161" s="51"/>
      <c r="G161" s="51"/>
    </row>
    <row r="162" spans="1:7" ht="19.5" customHeight="1">
      <c r="A162" s="51"/>
      <c r="B162" s="50"/>
      <c r="C162" s="50"/>
      <c r="D162" s="51"/>
      <c r="E162" s="51"/>
      <c r="F162" s="51"/>
      <c r="G162" s="51"/>
    </row>
    <row r="163" spans="1:7" ht="19.5" customHeight="1">
      <c r="A163" s="51"/>
      <c r="B163" s="50"/>
      <c r="C163" s="50"/>
      <c r="D163" s="51"/>
      <c r="E163" s="51"/>
      <c r="F163" s="51"/>
      <c r="G163" s="51"/>
    </row>
    <row r="164" spans="1:7" ht="19.5" customHeight="1">
      <c r="A164" s="51"/>
      <c r="B164" s="50"/>
      <c r="C164" s="50"/>
      <c r="D164" s="51"/>
      <c r="E164" s="51"/>
      <c r="F164" s="51"/>
      <c r="G164" s="51"/>
    </row>
    <row r="165" spans="1:7" ht="19.5" customHeight="1">
      <c r="A165" s="51"/>
      <c r="B165" s="50"/>
      <c r="C165" s="50"/>
      <c r="D165" s="51"/>
      <c r="E165" s="51"/>
      <c r="F165" s="51"/>
      <c r="G165" s="51"/>
    </row>
    <row r="166" spans="1:7" ht="19.5" customHeight="1">
      <c r="A166" s="51"/>
      <c r="B166" s="50"/>
      <c r="C166" s="50"/>
      <c r="D166" s="51"/>
      <c r="E166" s="51"/>
      <c r="F166" s="51"/>
      <c r="G166" s="51"/>
    </row>
    <row r="167" spans="1:7" ht="19.5" customHeight="1">
      <c r="A167" s="51"/>
      <c r="B167" s="50"/>
      <c r="C167" s="50"/>
      <c r="D167" s="51"/>
      <c r="E167" s="51"/>
      <c r="F167" s="51"/>
      <c r="G167" s="51"/>
    </row>
    <row r="168" spans="1:7" ht="19.5" customHeight="1">
      <c r="A168" s="51"/>
      <c r="B168" s="50"/>
      <c r="C168" s="50"/>
      <c r="D168" s="51"/>
      <c r="E168" s="51"/>
      <c r="F168" s="51"/>
      <c r="G168" s="51"/>
    </row>
    <row r="169" spans="1:7" ht="19.5" customHeight="1">
      <c r="A169" s="51"/>
      <c r="B169" s="50"/>
      <c r="C169" s="50"/>
      <c r="D169" s="51"/>
      <c r="E169" s="51"/>
      <c r="F169" s="51"/>
      <c r="G169" s="51"/>
    </row>
    <row r="170" spans="1:7" ht="19.5" customHeight="1">
      <c r="A170" s="51"/>
      <c r="B170" s="50"/>
      <c r="C170" s="50"/>
      <c r="D170" s="51"/>
      <c r="E170" s="51"/>
      <c r="F170" s="51"/>
      <c r="G170" s="51"/>
    </row>
    <row r="171" spans="1:7" ht="19.5" customHeight="1">
      <c r="A171" s="51"/>
      <c r="B171" s="50"/>
      <c r="C171" s="50"/>
      <c r="D171" s="51"/>
      <c r="E171" s="51"/>
      <c r="F171" s="51"/>
      <c r="G171" s="51"/>
    </row>
    <row r="172" spans="1:7" ht="19.5" customHeight="1">
      <c r="A172" s="51"/>
      <c r="B172" s="50"/>
      <c r="C172" s="50"/>
      <c r="D172" s="51"/>
      <c r="E172" s="51"/>
      <c r="F172" s="51"/>
      <c r="G172" s="51"/>
    </row>
    <row r="173" spans="1:7" ht="19.5" customHeight="1">
      <c r="A173" s="51"/>
      <c r="B173" s="50"/>
      <c r="C173" s="50"/>
      <c r="D173" s="51"/>
      <c r="E173" s="51"/>
      <c r="F173" s="51"/>
      <c r="G173" s="51"/>
    </row>
    <row r="174" spans="1:7" ht="19.5" customHeight="1">
      <c r="A174" s="51"/>
      <c r="B174" s="50"/>
      <c r="C174" s="50"/>
      <c r="D174" s="51"/>
      <c r="E174" s="51"/>
      <c r="F174" s="51"/>
      <c r="G174" s="51"/>
    </row>
    <row r="175" spans="1:7" ht="19.5" customHeight="1">
      <c r="A175" s="51"/>
      <c r="B175" s="50"/>
      <c r="C175" s="50"/>
      <c r="D175" s="51"/>
      <c r="E175" s="51"/>
      <c r="F175" s="51"/>
      <c r="G175" s="51"/>
    </row>
    <row r="176" spans="1:7" ht="19.5" customHeight="1">
      <c r="A176" s="51"/>
      <c r="B176" s="50"/>
      <c r="C176" s="50"/>
      <c r="D176" s="51"/>
      <c r="E176" s="51"/>
      <c r="F176" s="51"/>
      <c r="G176" s="51"/>
    </row>
    <row r="177" spans="1:7" ht="19.5" customHeight="1">
      <c r="A177" s="51"/>
      <c r="B177" s="50"/>
      <c r="C177" s="50"/>
      <c r="D177" s="51"/>
      <c r="E177" s="51"/>
      <c r="F177" s="51"/>
      <c r="G177" s="51"/>
    </row>
    <row r="178" spans="1:7" ht="19.5" customHeight="1">
      <c r="A178" s="51"/>
      <c r="B178" s="50"/>
      <c r="C178" s="50"/>
      <c r="D178" s="51"/>
      <c r="E178" s="51"/>
      <c r="F178" s="51"/>
      <c r="G178" s="51"/>
    </row>
    <row r="179" spans="1:7" ht="19.5" customHeight="1">
      <c r="A179" s="51"/>
      <c r="B179" s="50"/>
      <c r="C179" s="50"/>
      <c r="D179" s="51"/>
      <c r="E179" s="51"/>
      <c r="F179" s="51"/>
      <c r="G179" s="51"/>
    </row>
    <row r="180" spans="1:7" ht="19.5" customHeight="1">
      <c r="A180" s="51"/>
      <c r="B180" s="50"/>
      <c r="C180" s="50"/>
      <c r="D180" s="51"/>
      <c r="E180" s="51"/>
      <c r="F180" s="51"/>
      <c r="G180" s="51"/>
    </row>
    <row r="181" spans="1:7" ht="19.5" customHeight="1">
      <c r="A181" s="51"/>
      <c r="B181" s="50"/>
      <c r="C181" s="50"/>
      <c r="D181" s="51"/>
      <c r="E181" s="51"/>
      <c r="F181" s="51"/>
      <c r="G181" s="51"/>
    </row>
    <row r="182" spans="1:7" ht="19.5" customHeight="1">
      <c r="A182" s="51"/>
      <c r="B182" s="50"/>
      <c r="C182" s="50"/>
      <c r="D182" s="51"/>
      <c r="E182" s="51"/>
      <c r="F182" s="51"/>
      <c r="G182" s="51"/>
    </row>
    <row r="183" spans="1:7" ht="19.5" customHeight="1">
      <c r="A183" s="51"/>
      <c r="B183" s="50"/>
      <c r="C183" s="50"/>
      <c r="D183" s="51"/>
      <c r="E183" s="51"/>
      <c r="F183" s="51"/>
      <c r="G183" s="51"/>
    </row>
    <row r="184" spans="1:7" ht="19.5" customHeight="1">
      <c r="A184" s="51"/>
      <c r="B184" s="50"/>
      <c r="C184" s="50"/>
      <c r="D184" s="51"/>
      <c r="E184" s="51"/>
      <c r="F184" s="51"/>
      <c r="G184" s="51"/>
    </row>
    <row r="185" spans="1:7" ht="19.5" customHeight="1">
      <c r="A185" s="51"/>
      <c r="B185" s="50"/>
      <c r="C185" s="50"/>
      <c r="D185" s="51"/>
      <c r="E185" s="51"/>
      <c r="F185" s="51"/>
      <c r="G185" s="51"/>
    </row>
    <row r="186" spans="1:7" ht="19.5" customHeight="1">
      <c r="A186" s="51"/>
      <c r="B186" s="50"/>
      <c r="C186" s="50"/>
      <c r="D186" s="51"/>
      <c r="E186" s="51"/>
      <c r="F186" s="51"/>
      <c r="G186" s="51"/>
    </row>
    <row r="187" spans="1:7" ht="19.5" customHeight="1">
      <c r="A187" s="51"/>
      <c r="B187" s="50"/>
      <c r="C187" s="50"/>
      <c r="D187" s="51"/>
      <c r="E187" s="51"/>
      <c r="F187" s="51"/>
      <c r="G187" s="51"/>
    </row>
    <row r="188" spans="1:7" ht="19.5" customHeight="1">
      <c r="A188" s="51"/>
      <c r="B188" s="50"/>
      <c r="C188" s="50"/>
      <c r="D188" s="51"/>
      <c r="E188" s="51"/>
      <c r="F188" s="51"/>
      <c r="G188" s="51"/>
    </row>
    <row r="189" spans="1:7" ht="19.5" customHeight="1">
      <c r="A189" s="51"/>
      <c r="B189" s="50"/>
      <c r="C189" s="50"/>
      <c r="D189" s="51"/>
      <c r="E189" s="51"/>
      <c r="F189" s="51"/>
      <c r="G189" s="51"/>
    </row>
    <row r="190" spans="1:7" ht="19.5" customHeight="1">
      <c r="A190" s="51"/>
      <c r="B190" s="50"/>
      <c r="C190" s="50"/>
      <c r="D190" s="51"/>
      <c r="E190" s="51"/>
      <c r="F190" s="51"/>
      <c r="G190" s="51"/>
    </row>
    <row r="191" spans="1:7" ht="19.5" customHeight="1">
      <c r="A191" s="51"/>
      <c r="B191" s="50"/>
      <c r="C191" s="50"/>
      <c r="D191" s="51"/>
      <c r="E191" s="51"/>
      <c r="F191" s="51"/>
      <c r="G191" s="51"/>
    </row>
    <row r="192" spans="1:7" ht="19.5" customHeight="1">
      <c r="A192" s="51"/>
      <c r="B192" s="50"/>
      <c r="C192" s="50"/>
      <c r="D192" s="51"/>
      <c r="E192" s="51"/>
      <c r="F192" s="51"/>
      <c r="G192" s="51"/>
    </row>
    <row r="193" spans="1:7" ht="19.5" customHeight="1">
      <c r="A193" s="51"/>
      <c r="B193" s="50"/>
      <c r="C193" s="50"/>
      <c r="D193" s="51"/>
      <c r="E193" s="51"/>
      <c r="F193" s="51"/>
      <c r="G193" s="51"/>
    </row>
    <row r="194" spans="1:7" ht="19.5" customHeight="1">
      <c r="A194" s="51"/>
      <c r="B194" s="50"/>
      <c r="C194" s="50"/>
      <c r="D194" s="51"/>
      <c r="E194" s="51"/>
      <c r="F194" s="51"/>
      <c r="G194" s="51"/>
    </row>
    <row r="195" spans="1:7" ht="19.5" customHeight="1">
      <c r="A195" s="51"/>
      <c r="B195" s="50"/>
      <c r="C195" s="50"/>
      <c r="D195" s="51"/>
      <c r="E195" s="51"/>
      <c r="F195" s="51"/>
      <c r="G195" s="51"/>
    </row>
    <row r="196" spans="1:7" ht="19.5" customHeight="1">
      <c r="A196" s="51"/>
      <c r="B196" s="50"/>
      <c r="C196" s="50"/>
      <c r="D196" s="51"/>
      <c r="E196" s="51"/>
      <c r="F196" s="51"/>
      <c r="G196" s="51"/>
    </row>
    <row r="197" spans="1:7" ht="19.5" customHeight="1">
      <c r="A197" s="51"/>
      <c r="B197" s="50"/>
      <c r="C197" s="50"/>
      <c r="D197" s="51"/>
      <c r="E197" s="51"/>
      <c r="F197" s="51"/>
      <c r="G197" s="51"/>
    </row>
    <row r="198" spans="1:7" ht="19.5" customHeight="1">
      <c r="A198" s="51"/>
      <c r="B198" s="50"/>
      <c r="C198" s="50"/>
      <c r="D198" s="51"/>
      <c r="E198" s="51"/>
      <c r="F198" s="51"/>
      <c r="G198" s="51"/>
    </row>
    <row r="199" spans="1:7" ht="19.5" customHeight="1">
      <c r="A199" s="51"/>
      <c r="B199" s="50"/>
      <c r="C199" s="50"/>
      <c r="D199" s="51"/>
      <c r="E199" s="51"/>
      <c r="F199" s="51"/>
      <c r="G199" s="51"/>
    </row>
    <row r="200" spans="1:7" ht="19.5" customHeight="1">
      <c r="A200" s="51"/>
      <c r="B200" s="50"/>
      <c r="C200" s="50"/>
      <c r="D200" s="51"/>
      <c r="E200" s="51"/>
      <c r="F200" s="51"/>
      <c r="G200" s="51"/>
    </row>
    <row r="201" spans="1:7" ht="19.5" customHeight="1">
      <c r="A201" s="51"/>
      <c r="B201" s="50"/>
      <c r="C201" s="50"/>
      <c r="D201" s="51"/>
      <c r="E201" s="51"/>
      <c r="F201" s="51"/>
      <c r="G201" s="51"/>
    </row>
    <row r="202" spans="1:7" ht="19.5" customHeight="1">
      <c r="A202" s="51"/>
      <c r="B202" s="50"/>
      <c r="C202" s="50"/>
      <c r="D202" s="51"/>
      <c r="E202" s="51"/>
      <c r="F202" s="51"/>
      <c r="G202" s="51"/>
    </row>
    <row r="203" spans="1:7" ht="19.5" customHeight="1">
      <c r="A203" s="51"/>
      <c r="B203" s="50"/>
      <c r="C203" s="50"/>
      <c r="D203" s="51"/>
      <c r="E203" s="51"/>
      <c r="F203" s="51"/>
      <c r="G203" s="51"/>
    </row>
    <row r="204" spans="1:7" ht="19.5" customHeight="1">
      <c r="A204" s="51"/>
      <c r="B204" s="50"/>
      <c r="C204" s="50"/>
      <c r="D204" s="51"/>
      <c r="E204" s="51"/>
      <c r="F204" s="51"/>
      <c r="G204" s="51"/>
    </row>
    <row r="205" spans="1:7" ht="19.5" customHeight="1">
      <c r="A205" s="51"/>
      <c r="B205" s="50"/>
      <c r="C205" s="50"/>
      <c r="D205" s="51"/>
      <c r="E205" s="51"/>
      <c r="F205" s="51"/>
      <c r="G205" s="51"/>
    </row>
    <row r="206" spans="1:7" ht="19.5" customHeight="1">
      <c r="A206" s="51"/>
      <c r="B206" s="50"/>
      <c r="C206" s="50"/>
      <c r="D206" s="51"/>
      <c r="E206" s="51"/>
      <c r="F206" s="51"/>
      <c r="G206" s="51"/>
    </row>
    <row r="207" spans="1:7" ht="19.5" customHeight="1">
      <c r="A207" s="51"/>
      <c r="B207" s="50"/>
      <c r="C207" s="50"/>
      <c r="D207" s="51"/>
      <c r="E207" s="51"/>
      <c r="F207" s="51"/>
      <c r="G207" s="51"/>
    </row>
    <row r="208" spans="1:7" ht="19.5" customHeight="1">
      <c r="A208" s="51"/>
      <c r="B208" s="50"/>
      <c r="C208" s="50"/>
      <c r="D208" s="51"/>
      <c r="E208" s="51"/>
      <c r="F208" s="51"/>
      <c r="G208" s="51"/>
    </row>
    <row r="209" spans="1:7" ht="19.5" customHeight="1">
      <c r="A209" s="51"/>
      <c r="B209" s="50"/>
      <c r="C209" s="50"/>
      <c r="D209" s="51"/>
      <c r="E209" s="51"/>
      <c r="F209" s="51"/>
      <c r="G209" s="51"/>
    </row>
    <row r="210" spans="1:7" ht="19.5" customHeight="1">
      <c r="A210" s="51"/>
      <c r="B210" s="50"/>
      <c r="C210" s="50"/>
      <c r="D210" s="51"/>
      <c r="E210" s="51"/>
      <c r="F210" s="51"/>
      <c r="G210" s="51"/>
    </row>
    <row r="211" spans="1:7" ht="19.5" customHeight="1">
      <c r="A211" s="51"/>
      <c r="B211" s="50"/>
      <c r="C211" s="50"/>
      <c r="D211" s="51"/>
      <c r="E211" s="51"/>
      <c r="F211" s="51"/>
      <c r="G211" s="51"/>
    </row>
    <row r="212" spans="1:7" ht="19.5" customHeight="1">
      <c r="A212" s="51"/>
      <c r="B212" s="50"/>
      <c r="C212" s="50"/>
      <c r="D212" s="51"/>
      <c r="E212" s="51"/>
      <c r="F212" s="51"/>
      <c r="G212" s="51"/>
    </row>
    <row r="213" spans="1:7" ht="19.5" customHeight="1">
      <c r="A213" s="51"/>
      <c r="B213" s="50"/>
      <c r="C213" s="50"/>
      <c r="D213" s="51"/>
      <c r="E213" s="51"/>
      <c r="F213" s="51"/>
      <c r="G213" s="51"/>
    </row>
    <row r="214" spans="1:7" ht="19.5" customHeight="1">
      <c r="A214" s="51"/>
      <c r="B214" s="50"/>
      <c r="C214" s="50"/>
      <c r="D214" s="51"/>
      <c r="E214" s="51"/>
      <c r="F214" s="51"/>
      <c r="G214" s="51"/>
    </row>
    <row r="215" spans="1:7" ht="19.5" customHeight="1">
      <c r="A215" s="51"/>
      <c r="B215" s="50"/>
      <c r="C215" s="50"/>
      <c r="D215" s="51"/>
      <c r="E215" s="51"/>
      <c r="F215" s="51"/>
      <c r="G215" s="51"/>
    </row>
    <row r="216" spans="1:7" ht="19.5" customHeight="1">
      <c r="A216" s="51"/>
      <c r="B216" s="50"/>
      <c r="C216" s="50"/>
      <c r="D216" s="51"/>
      <c r="E216" s="51"/>
      <c r="F216" s="51"/>
      <c r="G216" s="51"/>
    </row>
    <row r="217" spans="1:7" ht="19.5" customHeight="1">
      <c r="A217" s="51"/>
      <c r="B217" s="50"/>
      <c r="C217" s="50"/>
      <c r="D217" s="51"/>
      <c r="E217" s="51"/>
      <c r="F217" s="51"/>
      <c r="G217" s="51"/>
    </row>
    <row r="218" spans="1:7" ht="19.5" customHeight="1">
      <c r="A218" s="51"/>
      <c r="B218" s="50"/>
      <c r="C218" s="50"/>
      <c r="D218" s="51"/>
      <c r="E218" s="51"/>
      <c r="F218" s="51"/>
      <c r="G218" s="51"/>
    </row>
    <row r="219" spans="1:7" ht="19.5" customHeight="1">
      <c r="A219" s="51"/>
      <c r="B219" s="50"/>
      <c r="C219" s="50"/>
      <c r="D219" s="51"/>
      <c r="E219" s="51"/>
      <c r="F219" s="51"/>
      <c r="G219" s="51"/>
    </row>
    <row r="220" spans="1:7" ht="19.5" customHeight="1">
      <c r="A220" s="51"/>
      <c r="B220" s="50"/>
      <c r="C220" s="50"/>
      <c r="D220" s="51"/>
      <c r="E220" s="51"/>
      <c r="F220" s="51"/>
      <c r="G220" s="51"/>
    </row>
    <row r="221" spans="1:7" ht="19.5" customHeight="1">
      <c r="A221" s="51"/>
      <c r="B221" s="50"/>
      <c r="C221" s="50"/>
      <c r="D221" s="51"/>
      <c r="E221" s="51"/>
      <c r="F221" s="51"/>
      <c r="G221" s="51"/>
    </row>
    <row r="222" spans="1:7" ht="19.5" customHeight="1">
      <c r="A222" s="51"/>
      <c r="B222" s="50"/>
      <c r="C222" s="50"/>
      <c r="D222" s="51"/>
      <c r="E222" s="51"/>
      <c r="F222" s="51"/>
      <c r="G222" s="51"/>
    </row>
    <row r="223" spans="1:7" ht="19.5" customHeight="1">
      <c r="A223" s="51"/>
      <c r="B223" s="50"/>
      <c r="C223" s="50"/>
      <c r="D223" s="51"/>
      <c r="E223" s="51"/>
      <c r="F223" s="51"/>
      <c r="G223" s="51"/>
    </row>
  </sheetData>
  <sheetProtection sheet="1" objects="1" scenarios="1"/>
  <mergeCells count="34">
    <mergeCell ref="A11:A12"/>
    <mergeCell ref="A13:A14"/>
    <mergeCell ref="G11:G12"/>
    <mergeCell ref="G13:G14"/>
    <mergeCell ref="F11:F12"/>
    <mergeCell ref="F13:F14"/>
    <mergeCell ref="B11:B12"/>
    <mergeCell ref="B13:B14"/>
    <mergeCell ref="A2:G2"/>
    <mergeCell ref="A1:G1"/>
    <mergeCell ref="A5:G5"/>
    <mergeCell ref="A9:G9"/>
    <mergeCell ref="B3:G3"/>
    <mergeCell ref="B4:G4"/>
    <mergeCell ref="B6:G6"/>
    <mergeCell ref="B7:G7"/>
    <mergeCell ref="B8:G8"/>
    <mergeCell ref="F23:F26"/>
    <mergeCell ref="G23:G26"/>
    <mergeCell ref="A19:A22"/>
    <mergeCell ref="A23:A26"/>
    <mergeCell ref="B19:B22"/>
    <mergeCell ref="B23:B26"/>
    <mergeCell ref="F19:F22"/>
    <mergeCell ref="G19:G22"/>
    <mergeCell ref="B47:G47"/>
    <mergeCell ref="B54:C54"/>
    <mergeCell ref="A43:A44"/>
    <mergeCell ref="A27:A42"/>
    <mergeCell ref="G27:G42"/>
    <mergeCell ref="F43:F44"/>
    <mergeCell ref="G43:G44"/>
    <mergeCell ref="F27:F34"/>
    <mergeCell ref="F35:F42"/>
  </mergeCells>
  <conditionalFormatting sqref="G11:G44">
    <cfRule type="cellIs" priority="1" dxfId="2" operator="equal" stopIfTrue="1">
      <formula>1</formula>
    </cfRule>
  </conditionalFormatting>
  <printOptions horizontalCentered="1"/>
  <pageMargins left="0.25" right="0.25" top="0.75" bottom="0.75" header="0.5" footer="0.5"/>
  <pageSetup horizontalDpi="600" verticalDpi="600" orientation="portrait" scale="69" r:id="rId3"/>
  <headerFooter alignWithMargins="0">
    <oddFooter>&amp;C©Theo W. Black, DTM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Q61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9.5" customHeight="1"/>
  <cols>
    <col min="1" max="1" width="7.7109375" style="162" customWidth="1"/>
    <col min="2" max="2" width="48.7109375" style="108" customWidth="1"/>
    <col min="3" max="3" width="9.140625" style="162" customWidth="1"/>
    <col min="4" max="4" width="10.421875" style="162" customWidth="1"/>
    <col min="5" max="5" width="14.421875" style="162" customWidth="1"/>
    <col min="6" max="6" width="10.7109375" style="162" hidden="1" customWidth="1"/>
    <col min="7" max="7" width="13.421875" style="107" customWidth="1"/>
    <col min="8" max="17" width="9.140625" style="107" customWidth="1"/>
    <col min="18" max="16384" width="9.140625" style="108" customWidth="1"/>
  </cols>
  <sheetData>
    <row r="1" spans="1:17" s="105" customFormat="1" ht="30" customHeight="1" thickBot="1">
      <c r="A1" s="193" t="s">
        <v>1</v>
      </c>
      <c r="B1" s="194"/>
      <c r="C1" s="194"/>
      <c r="D1" s="194"/>
      <c r="E1" s="194"/>
      <c r="F1" s="195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s="105" customFormat="1" ht="18" customHeight="1">
      <c r="A2" s="192"/>
      <c r="B2" s="192"/>
      <c r="C2" s="192"/>
      <c r="D2" s="192"/>
      <c r="E2" s="192"/>
      <c r="F2" s="192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6" ht="16.5" thickBot="1">
      <c r="A3" s="106"/>
      <c r="B3" s="196" t="s">
        <v>5</v>
      </c>
      <c r="C3" s="196"/>
      <c r="D3" s="196"/>
      <c r="E3" s="196"/>
      <c r="F3" s="196"/>
    </row>
    <row r="4" spans="1:6" ht="16.5" thickBot="1">
      <c r="A4" s="106"/>
      <c r="B4" s="109" t="s">
        <v>61</v>
      </c>
      <c r="C4" s="110">
        <v>6</v>
      </c>
      <c r="D4" s="111"/>
      <c r="E4" s="111"/>
      <c r="F4" s="111"/>
    </row>
    <row r="5" spans="1:6" ht="18" customHeight="1">
      <c r="A5" s="196"/>
      <c r="B5" s="196"/>
      <c r="C5" s="196"/>
      <c r="D5" s="196"/>
      <c r="E5" s="196"/>
      <c r="F5" s="196"/>
    </row>
    <row r="6" spans="1:6" ht="15.75">
      <c r="A6" s="106"/>
      <c r="B6" s="196" t="s">
        <v>4</v>
      </c>
      <c r="C6" s="196"/>
      <c r="D6" s="196"/>
      <c r="E6" s="196"/>
      <c r="F6" s="196"/>
    </row>
    <row r="7" spans="1:6" ht="15.75">
      <c r="A7" s="106"/>
      <c r="B7" s="196" t="s">
        <v>2</v>
      </c>
      <c r="C7" s="196"/>
      <c r="D7" s="196"/>
      <c r="E7" s="196"/>
      <c r="F7" s="196"/>
    </row>
    <row r="8" spans="1:6" ht="15.75">
      <c r="A8" s="106"/>
      <c r="B8" s="196" t="s">
        <v>3</v>
      </c>
      <c r="C8" s="196"/>
      <c r="D8" s="196"/>
      <c r="E8" s="196"/>
      <c r="F8" s="196"/>
    </row>
    <row r="9" spans="1:6" ht="18" customHeight="1" thickBot="1">
      <c r="A9" s="192"/>
      <c r="B9" s="192"/>
      <c r="C9" s="192"/>
      <c r="D9" s="192"/>
      <c r="E9" s="192"/>
      <c r="F9" s="192"/>
    </row>
    <row r="10" spans="1:17" s="118" customFormat="1" ht="36.75" customHeight="1" thickBot="1">
      <c r="A10" s="112" t="s">
        <v>9</v>
      </c>
      <c r="B10" s="113" t="s">
        <v>0</v>
      </c>
      <c r="C10" s="113" t="s">
        <v>11</v>
      </c>
      <c r="D10" s="114" t="s">
        <v>10</v>
      </c>
      <c r="E10" s="115" t="s">
        <v>69</v>
      </c>
      <c r="F10" s="116" t="s">
        <v>12</v>
      </c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</row>
    <row r="11" spans="1:6" ht="31.5">
      <c r="A11" s="119">
        <v>1</v>
      </c>
      <c r="B11" s="120" t="s">
        <v>7</v>
      </c>
      <c r="C11" s="121">
        <f>ROUNDDOWN(C4*0.75,0)</f>
        <v>4</v>
      </c>
      <c r="D11" s="122"/>
      <c r="E11" s="123">
        <f aca="true" t="shared" si="0" ref="E11:E19">IF(D11&gt;=C11,1,"")</f>
      </c>
      <c r="F11" s="124"/>
    </row>
    <row r="12" spans="1:6" ht="31.5">
      <c r="A12" s="125">
        <v>2</v>
      </c>
      <c r="B12" s="126" t="s">
        <v>6</v>
      </c>
      <c r="C12" s="127">
        <f>ROUNDDOWN(C4*0.75,0)</f>
        <v>4</v>
      </c>
      <c r="D12" s="128"/>
      <c r="E12" s="129">
        <f t="shared" si="0"/>
      </c>
      <c r="F12" s="130"/>
    </row>
    <row r="13" spans="1:6" ht="31.5">
      <c r="A13" s="125">
        <v>3</v>
      </c>
      <c r="B13" s="131" t="s">
        <v>62</v>
      </c>
      <c r="C13" s="127">
        <f>ROUNDDOWN(C4*1.75,0)</f>
        <v>10</v>
      </c>
      <c r="D13" s="128"/>
      <c r="E13" s="129">
        <f t="shared" si="0"/>
      </c>
      <c r="F13" s="130"/>
    </row>
    <row r="14" spans="1:6" ht="31.5">
      <c r="A14" s="125">
        <v>4</v>
      </c>
      <c r="B14" s="131" t="s">
        <v>63</v>
      </c>
      <c r="C14" s="127">
        <f>ROUNDDOWN((C4/2)*1,0)</f>
        <v>3</v>
      </c>
      <c r="D14" s="128"/>
      <c r="E14" s="129">
        <f t="shared" si="0"/>
      </c>
      <c r="F14" s="130"/>
    </row>
    <row r="15" spans="1:6" ht="32.25" thickBot="1">
      <c r="A15" s="132">
        <v>5</v>
      </c>
      <c r="B15" s="133" t="s">
        <v>64</v>
      </c>
      <c r="C15" s="134">
        <f>ROUNDDOWN(C4*0.6,0)</f>
        <v>3</v>
      </c>
      <c r="D15" s="135"/>
      <c r="E15" s="136">
        <f t="shared" si="0"/>
      </c>
      <c r="F15" s="137">
        <f>IF(SUM(E11:E15)&lt;=4,SUM(E11:E15),"")</f>
        <v>0</v>
      </c>
    </row>
    <row r="16" spans="1:6" ht="31.5">
      <c r="A16" s="119">
        <v>6</v>
      </c>
      <c r="B16" s="138" t="s">
        <v>65</v>
      </c>
      <c r="C16" s="121">
        <f>ROUNDDOWN(C4*0.8,0)</f>
        <v>4</v>
      </c>
      <c r="D16" s="139"/>
      <c r="E16" s="140">
        <f t="shared" si="0"/>
      </c>
      <c r="F16" s="141"/>
    </row>
    <row r="17" spans="1:6" ht="31.5">
      <c r="A17" s="125">
        <v>7</v>
      </c>
      <c r="B17" s="131" t="s">
        <v>66</v>
      </c>
      <c r="C17" s="127">
        <f>ROUNDDOWN(C4*0.8,0)</f>
        <v>4</v>
      </c>
      <c r="D17" s="128"/>
      <c r="E17" s="142">
        <f t="shared" si="0"/>
      </c>
      <c r="F17" s="143"/>
    </row>
    <row r="18" spans="1:6" ht="32.25" thickBot="1">
      <c r="A18" s="132">
        <v>8</v>
      </c>
      <c r="B18" s="133" t="s">
        <v>67</v>
      </c>
      <c r="C18" s="134">
        <f>ROUNDDOWN(C4*0.6,0)</f>
        <v>3</v>
      </c>
      <c r="D18" s="128"/>
      <c r="E18" s="144">
        <f t="shared" si="0"/>
      </c>
      <c r="F18" s="145">
        <f>IF(F15&gt;4,SUM(E11:E18),"")</f>
      </c>
    </row>
    <row r="19" spans="1:6" ht="19.5" customHeight="1" thickBot="1">
      <c r="A19" s="146">
        <v>9</v>
      </c>
      <c r="B19" s="147" t="s">
        <v>8</v>
      </c>
      <c r="C19" s="148">
        <v>1</v>
      </c>
      <c r="D19" s="149">
        <f>+D23-D21</f>
        <v>-6</v>
      </c>
      <c r="E19" s="150">
        <f t="shared" si="0"/>
      </c>
      <c r="F19" s="151">
        <f>IF(F18=8,SUM(E11:E19),"")</f>
      </c>
    </row>
    <row r="20" spans="1:6" ht="18" customHeight="1">
      <c r="A20" s="152"/>
      <c r="B20" s="152"/>
      <c r="C20" s="152"/>
      <c r="D20" s="152"/>
      <c r="E20" s="152"/>
      <c r="F20" s="152"/>
    </row>
    <row r="21" spans="1:6" ht="18" customHeight="1">
      <c r="A21" s="152"/>
      <c r="B21" s="153" t="s">
        <v>59</v>
      </c>
      <c r="C21" s="153"/>
      <c r="D21" s="154">
        <f>+C4</f>
        <v>6</v>
      </c>
      <c r="E21" s="152"/>
      <c r="F21" s="152"/>
    </row>
    <row r="22" spans="1:6" ht="18" customHeight="1" thickBot="1">
      <c r="A22" s="152"/>
      <c r="B22" s="153" t="s">
        <v>60</v>
      </c>
      <c r="C22" s="153"/>
      <c r="D22" s="155">
        <f>+D21+1</f>
        <v>7</v>
      </c>
      <c r="E22" s="152"/>
      <c r="F22" s="152"/>
    </row>
    <row r="23" spans="1:6" ht="18" customHeight="1" thickBot="1">
      <c r="A23" s="152"/>
      <c r="B23" s="153" t="s">
        <v>68</v>
      </c>
      <c r="C23" s="153"/>
      <c r="D23" s="110"/>
      <c r="E23" s="152"/>
      <c r="F23" s="152"/>
    </row>
    <row r="24" spans="1:6" ht="18" customHeight="1" thickBot="1">
      <c r="A24" s="152"/>
      <c r="B24" s="152"/>
      <c r="C24" s="152"/>
      <c r="D24" s="152"/>
      <c r="E24" s="152"/>
      <c r="F24" s="152"/>
    </row>
    <row r="25" spans="1:6" ht="18" customHeight="1" thickBot="1">
      <c r="A25" s="152"/>
      <c r="B25" s="156" t="s">
        <v>54</v>
      </c>
      <c r="C25" s="157">
        <f>IF(F19=9,"Presidents Distinguished Area",IF(F19=8,"Select Distinguished Area",IF(F15&gt;3,"Distinguished Area","")))</f>
      </c>
      <c r="D25" s="158"/>
      <c r="E25" s="159"/>
      <c r="F25" s="158"/>
    </row>
    <row r="26" spans="1:6" s="107" customFormat="1" ht="18" customHeight="1">
      <c r="A26" s="160"/>
      <c r="B26" s="160"/>
      <c r="C26" s="160"/>
      <c r="D26" s="160"/>
      <c r="E26" s="160"/>
      <c r="F26" s="160"/>
    </row>
    <row r="27" spans="1:6" s="107" customFormat="1" ht="19.5" customHeight="1">
      <c r="A27" s="160"/>
      <c r="B27" s="160"/>
      <c r="C27" s="160"/>
      <c r="D27" s="160"/>
      <c r="E27" s="160"/>
      <c r="F27" s="160"/>
    </row>
    <row r="28" spans="1:6" s="107" customFormat="1" ht="15">
      <c r="A28" s="160"/>
      <c r="B28" s="160"/>
      <c r="C28" s="160"/>
      <c r="D28" s="160"/>
      <c r="E28" s="160"/>
      <c r="F28" s="160"/>
    </row>
    <row r="29" spans="1:6" s="107" customFormat="1" ht="15">
      <c r="A29" s="160"/>
      <c r="B29" s="160"/>
      <c r="C29" s="160"/>
      <c r="D29" s="160"/>
      <c r="E29" s="160"/>
      <c r="F29" s="160"/>
    </row>
    <row r="30" spans="1:6" s="107" customFormat="1" ht="15">
      <c r="A30" s="161"/>
      <c r="C30" s="161"/>
      <c r="D30" s="161"/>
      <c r="E30" s="161"/>
      <c r="F30" s="161"/>
    </row>
    <row r="31" spans="1:6" s="107" customFormat="1" ht="19.5" customHeight="1">
      <c r="A31" s="161"/>
      <c r="C31" s="161"/>
      <c r="D31" s="161"/>
      <c r="E31" s="161"/>
      <c r="F31" s="161"/>
    </row>
    <row r="32" spans="1:6" s="107" customFormat="1" ht="19.5" customHeight="1">
      <c r="A32" s="161"/>
      <c r="C32" s="161"/>
      <c r="D32" s="161"/>
      <c r="E32" s="161"/>
      <c r="F32" s="161"/>
    </row>
    <row r="33" spans="1:6" s="107" customFormat="1" ht="19.5" customHeight="1">
      <c r="A33" s="161"/>
      <c r="C33" s="161"/>
      <c r="D33" s="161"/>
      <c r="E33" s="161"/>
      <c r="F33" s="161"/>
    </row>
    <row r="34" spans="1:6" s="107" customFormat="1" ht="19.5" customHeight="1">
      <c r="A34" s="161"/>
      <c r="C34" s="161"/>
      <c r="D34" s="161"/>
      <c r="E34" s="161"/>
      <c r="F34" s="161"/>
    </row>
    <row r="35" spans="1:6" s="107" customFormat="1" ht="19.5" customHeight="1">
      <c r="A35" s="161"/>
      <c r="C35" s="161"/>
      <c r="D35" s="161"/>
      <c r="E35" s="161"/>
      <c r="F35" s="161"/>
    </row>
    <row r="36" spans="1:6" s="107" customFormat="1" ht="19.5" customHeight="1">
      <c r="A36" s="161"/>
      <c r="C36" s="161"/>
      <c r="D36" s="161"/>
      <c r="E36" s="161"/>
      <c r="F36" s="161"/>
    </row>
    <row r="37" spans="1:6" s="107" customFormat="1" ht="19.5" customHeight="1">
      <c r="A37" s="161"/>
      <c r="C37" s="161"/>
      <c r="D37" s="161"/>
      <c r="E37" s="161"/>
      <c r="F37" s="161"/>
    </row>
    <row r="38" spans="1:6" s="107" customFormat="1" ht="19.5" customHeight="1">
      <c r="A38" s="161"/>
      <c r="C38" s="161"/>
      <c r="D38" s="161"/>
      <c r="E38" s="161"/>
      <c r="F38" s="161"/>
    </row>
    <row r="39" spans="1:6" s="107" customFormat="1" ht="19.5" customHeight="1">
      <c r="A39" s="161"/>
      <c r="C39" s="161"/>
      <c r="D39" s="161"/>
      <c r="E39" s="161"/>
      <c r="F39" s="161"/>
    </row>
    <row r="40" spans="1:6" s="107" customFormat="1" ht="19.5" customHeight="1">
      <c r="A40" s="161"/>
      <c r="C40" s="161"/>
      <c r="D40" s="161"/>
      <c r="E40" s="161"/>
      <c r="F40" s="161"/>
    </row>
    <row r="41" spans="1:6" s="107" customFormat="1" ht="19.5" customHeight="1">
      <c r="A41" s="161"/>
      <c r="C41" s="161"/>
      <c r="D41" s="161"/>
      <c r="E41" s="161"/>
      <c r="F41" s="161"/>
    </row>
    <row r="42" spans="1:6" s="107" customFormat="1" ht="19.5" customHeight="1">
      <c r="A42" s="161"/>
      <c r="C42" s="161"/>
      <c r="D42" s="161"/>
      <c r="E42" s="161"/>
      <c r="F42" s="161"/>
    </row>
    <row r="43" spans="1:6" s="107" customFormat="1" ht="19.5" customHeight="1">
      <c r="A43" s="161"/>
      <c r="C43" s="161"/>
      <c r="D43" s="161"/>
      <c r="E43" s="161"/>
      <c r="F43" s="161"/>
    </row>
    <row r="44" spans="1:6" s="107" customFormat="1" ht="19.5" customHeight="1">
      <c r="A44" s="161"/>
      <c r="C44" s="161"/>
      <c r="D44" s="161"/>
      <c r="E44" s="161"/>
      <c r="F44" s="161"/>
    </row>
    <row r="45" spans="1:6" s="107" customFormat="1" ht="19.5" customHeight="1">
      <c r="A45" s="161"/>
      <c r="C45" s="161"/>
      <c r="D45" s="161"/>
      <c r="E45" s="161"/>
      <c r="F45" s="161"/>
    </row>
    <row r="46" spans="1:6" s="107" customFormat="1" ht="19.5" customHeight="1">
      <c r="A46" s="161"/>
      <c r="C46" s="161"/>
      <c r="D46" s="161"/>
      <c r="E46" s="161"/>
      <c r="F46" s="161"/>
    </row>
    <row r="47" spans="1:6" s="107" customFormat="1" ht="19.5" customHeight="1">
      <c r="A47" s="161"/>
      <c r="C47" s="161"/>
      <c r="D47" s="161"/>
      <c r="E47" s="161"/>
      <c r="F47" s="161"/>
    </row>
    <row r="48" spans="1:6" s="107" customFormat="1" ht="19.5" customHeight="1">
      <c r="A48" s="161"/>
      <c r="C48" s="161"/>
      <c r="D48" s="161"/>
      <c r="E48" s="161"/>
      <c r="F48" s="161"/>
    </row>
    <row r="49" spans="1:6" s="107" customFormat="1" ht="19.5" customHeight="1">
      <c r="A49" s="161"/>
      <c r="C49" s="161"/>
      <c r="D49" s="161"/>
      <c r="E49" s="161"/>
      <c r="F49" s="161"/>
    </row>
    <row r="50" spans="1:6" s="107" customFormat="1" ht="19.5" customHeight="1">
      <c r="A50" s="161"/>
      <c r="C50" s="161"/>
      <c r="D50" s="161"/>
      <c r="E50" s="161"/>
      <c r="F50" s="161"/>
    </row>
    <row r="51" spans="1:6" s="107" customFormat="1" ht="19.5" customHeight="1">
      <c r="A51" s="161"/>
      <c r="C51" s="161"/>
      <c r="D51" s="161"/>
      <c r="E51" s="161"/>
      <c r="F51" s="161"/>
    </row>
    <row r="52" spans="1:6" s="107" customFormat="1" ht="19.5" customHeight="1">
      <c r="A52" s="161"/>
      <c r="C52" s="161"/>
      <c r="D52" s="161"/>
      <c r="E52" s="161"/>
      <c r="F52" s="161"/>
    </row>
    <row r="53" spans="1:6" s="107" customFormat="1" ht="19.5" customHeight="1">
      <c r="A53" s="161"/>
      <c r="C53" s="161"/>
      <c r="D53" s="161"/>
      <c r="E53" s="161"/>
      <c r="F53" s="161"/>
    </row>
    <row r="54" spans="1:6" s="107" customFormat="1" ht="19.5" customHeight="1">
      <c r="A54" s="161"/>
      <c r="C54" s="161"/>
      <c r="D54" s="161"/>
      <c r="E54" s="161"/>
      <c r="F54" s="161"/>
    </row>
    <row r="55" spans="1:6" s="107" customFormat="1" ht="19.5" customHeight="1">
      <c r="A55" s="161"/>
      <c r="C55" s="161"/>
      <c r="D55" s="161"/>
      <c r="E55" s="161"/>
      <c r="F55" s="161"/>
    </row>
    <row r="56" spans="1:6" s="107" customFormat="1" ht="19.5" customHeight="1">
      <c r="A56" s="161"/>
      <c r="C56" s="161"/>
      <c r="D56" s="161"/>
      <c r="E56" s="161"/>
      <c r="F56" s="161"/>
    </row>
    <row r="57" spans="1:6" s="107" customFormat="1" ht="19.5" customHeight="1">
      <c r="A57" s="161"/>
      <c r="C57" s="161"/>
      <c r="D57" s="161"/>
      <c r="E57" s="161"/>
      <c r="F57" s="161"/>
    </row>
    <row r="58" spans="1:6" s="107" customFormat="1" ht="19.5" customHeight="1">
      <c r="A58" s="161"/>
      <c r="C58" s="161"/>
      <c r="D58" s="161"/>
      <c r="E58" s="161"/>
      <c r="F58" s="161"/>
    </row>
    <row r="59" spans="1:6" s="107" customFormat="1" ht="19.5" customHeight="1">
      <c r="A59" s="161"/>
      <c r="C59" s="161"/>
      <c r="D59" s="161"/>
      <c r="E59" s="161"/>
      <c r="F59" s="161"/>
    </row>
    <row r="60" spans="1:6" s="107" customFormat="1" ht="19.5" customHeight="1">
      <c r="A60" s="161"/>
      <c r="C60" s="161"/>
      <c r="D60" s="161"/>
      <c r="E60" s="161"/>
      <c r="F60" s="161"/>
    </row>
    <row r="61" spans="1:6" s="107" customFormat="1" ht="19.5" customHeight="1">
      <c r="A61" s="161"/>
      <c r="C61" s="161"/>
      <c r="D61" s="161"/>
      <c r="E61" s="161"/>
      <c r="F61" s="161"/>
    </row>
  </sheetData>
  <sheetProtection/>
  <mergeCells count="8">
    <mergeCell ref="A2:F2"/>
    <mergeCell ref="A1:F1"/>
    <mergeCell ref="A5:F5"/>
    <mergeCell ref="A9:F9"/>
    <mergeCell ref="B3:F3"/>
    <mergeCell ref="B6:F6"/>
    <mergeCell ref="B7:F7"/>
    <mergeCell ref="B8:F8"/>
  </mergeCells>
  <printOptions horizontalCentered="1"/>
  <pageMargins left="0.25" right="0.25" top="0.75" bottom="0.75" header="0.5" footer="0.5"/>
  <pageSetup horizontalDpi="600" verticalDpi="600" orientation="portrait" r:id="rId3"/>
  <headerFooter alignWithMargins="0">
    <oddFooter>&amp;C©Theo W. Black, DTM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J41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9.5" customHeight="1"/>
  <cols>
    <col min="1" max="1" width="45.7109375" style="2" customWidth="1"/>
    <col min="2" max="2" width="23.8515625" style="2" customWidth="1"/>
    <col min="3" max="3" width="41.00390625" style="2" customWidth="1"/>
    <col min="4" max="4" width="18.00390625" style="1" customWidth="1"/>
    <col min="5" max="5" width="21.57421875" style="51" customWidth="1"/>
    <col min="6" max="6" width="14.421875" style="51" customWidth="1"/>
    <col min="7" max="7" width="10.7109375" style="51" hidden="1" customWidth="1"/>
    <col min="8" max="8" width="13.421875" style="50" customWidth="1"/>
    <col min="9" max="10" width="9.140625" style="50" customWidth="1"/>
    <col min="11" max="16384" width="9.140625" style="2" customWidth="1"/>
  </cols>
  <sheetData>
    <row r="1" spans="1:10" s="5" customFormat="1" ht="30" customHeight="1" thickBot="1">
      <c r="A1" s="186" t="s">
        <v>55</v>
      </c>
      <c r="B1" s="200"/>
      <c r="C1" s="200"/>
      <c r="D1" s="201"/>
      <c r="E1" s="87"/>
      <c r="F1" s="87"/>
      <c r="G1" s="88"/>
      <c r="H1" s="49"/>
      <c r="I1" s="49"/>
      <c r="J1" s="49"/>
    </row>
    <row r="2" spans="1:10" s="5" customFormat="1" ht="18" customHeight="1">
      <c r="A2" s="197"/>
      <c r="B2" s="198"/>
      <c r="C2" s="198"/>
      <c r="D2" s="199"/>
      <c r="E2" s="89"/>
      <c r="F2" s="89"/>
      <c r="G2" s="89"/>
      <c r="H2" s="49"/>
      <c r="I2" s="49"/>
      <c r="J2" s="49"/>
    </row>
    <row r="3" spans="1:7" ht="16.5" thickBot="1">
      <c r="A3" s="66" t="s">
        <v>70</v>
      </c>
      <c r="B3" s="67"/>
      <c r="C3" s="67"/>
      <c r="D3" s="68"/>
      <c r="E3" s="90"/>
      <c r="F3" s="90"/>
      <c r="G3" s="90"/>
    </row>
    <row r="4" spans="1:7" ht="16.5" thickBot="1">
      <c r="A4" s="69" t="s">
        <v>71</v>
      </c>
      <c r="B4" s="70"/>
      <c r="C4" s="42">
        <v>6</v>
      </c>
      <c r="D4" s="71"/>
      <c r="E4" s="91"/>
      <c r="F4" s="91"/>
      <c r="G4" s="91"/>
    </row>
    <row r="5" spans="1:7" ht="16.5" thickBot="1">
      <c r="A5" s="69" t="s">
        <v>75</v>
      </c>
      <c r="B5" s="70"/>
      <c r="C5" s="42"/>
      <c r="D5" s="71"/>
      <c r="E5" s="91"/>
      <c r="F5" s="91"/>
      <c r="G5" s="91"/>
    </row>
    <row r="6" spans="1:7" ht="18" customHeight="1">
      <c r="A6" s="72"/>
      <c r="B6" s="73"/>
      <c r="C6" s="73"/>
      <c r="D6" s="74"/>
      <c r="E6" s="92"/>
      <c r="F6" s="92"/>
      <c r="G6" s="92"/>
    </row>
    <row r="7" spans="1:7" ht="15.75">
      <c r="A7" s="75" t="s">
        <v>74</v>
      </c>
      <c r="B7" s="76"/>
      <c r="C7" s="76"/>
      <c r="D7" s="77"/>
      <c r="E7" s="93"/>
      <c r="F7" s="93"/>
      <c r="G7" s="93"/>
    </row>
    <row r="8" spans="1:7" ht="15.75">
      <c r="A8" s="75" t="s">
        <v>73</v>
      </c>
      <c r="B8" s="76"/>
      <c r="C8" s="76"/>
      <c r="D8" s="77"/>
      <c r="E8" s="93"/>
      <c r="F8" s="93"/>
      <c r="G8" s="93"/>
    </row>
    <row r="9" spans="1:7" ht="15.75">
      <c r="A9" s="75" t="s">
        <v>72</v>
      </c>
      <c r="B9" s="76"/>
      <c r="C9" s="76"/>
      <c r="D9" s="77"/>
      <c r="E9" s="93"/>
      <c r="F9" s="93"/>
      <c r="G9" s="93"/>
    </row>
    <row r="10" spans="1:7" ht="18" customHeight="1" thickBot="1">
      <c r="A10" s="78"/>
      <c r="B10" s="79"/>
      <c r="C10" s="79"/>
      <c r="D10" s="80"/>
      <c r="E10" s="89"/>
      <c r="F10" s="89"/>
      <c r="G10" s="89"/>
    </row>
    <row r="11" spans="1:10" s="6" customFormat="1" ht="30.75" thickBot="1">
      <c r="A11" s="44" t="s">
        <v>0</v>
      </c>
      <c r="B11" s="44" t="s">
        <v>80</v>
      </c>
      <c r="C11" s="44" t="s">
        <v>79</v>
      </c>
      <c r="D11" s="44" t="s">
        <v>82</v>
      </c>
      <c r="E11" s="52"/>
      <c r="F11" s="94"/>
      <c r="G11" s="94"/>
      <c r="H11" s="94"/>
      <c r="I11" s="52"/>
      <c r="J11" s="52"/>
    </row>
    <row r="12" spans="1:7" ht="16.5" thickBot="1">
      <c r="A12" s="45" t="s">
        <v>76</v>
      </c>
      <c r="B12" s="23">
        <f>ROUNDDOWN(C4*0.5,0)</f>
        <v>3</v>
      </c>
      <c r="C12" s="43">
        <f>IF($C$5&gt;=B12,1,0)</f>
        <v>0</v>
      </c>
      <c r="D12" s="43">
        <f>IF(C18&gt;=C17,1,0)</f>
        <v>0</v>
      </c>
      <c r="E12" s="95"/>
      <c r="F12" s="50"/>
      <c r="G12" s="96"/>
    </row>
    <row r="13" spans="1:7" ht="16.5" thickBot="1">
      <c r="A13" s="45" t="s">
        <v>77</v>
      </c>
      <c r="B13" s="23">
        <f>ROUNDDOWN(C4*0.75,0)</f>
        <v>4</v>
      </c>
      <c r="C13" s="43">
        <f>IF($C$5&gt;=B13,1,0)</f>
        <v>0</v>
      </c>
      <c r="D13" s="43">
        <f>IF(C18&gt;=C17,1,0)</f>
        <v>0</v>
      </c>
      <c r="E13" s="95"/>
      <c r="F13" s="97"/>
      <c r="G13" s="98"/>
    </row>
    <row r="14" spans="1:7" ht="16.5" thickBot="1">
      <c r="A14" s="45" t="s">
        <v>78</v>
      </c>
      <c r="B14" s="23">
        <f>ROUNDDOWN(C4*0.75,0)</f>
        <v>4</v>
      </c>
      <c r="C14" s="43">
        <f>IF($C$5&gt;=B14,1,0)</f>
        <v>0</v>
      </c>
      <c r="D14" s="43">
        <f>IF(C18&gt;C17,1,0)</f>
        <v>0</v>
      </c>
      <c r="E14" s="95"/>
      <c r="F14" s="97"/>
      <c r="G14" s="98"/>
    </row>
    <row r="15" spans="1:7" ht="18" customHeight="1" thickBot="1">
      <c r="A15" s="81"/>
      <c r="B15" s="82"/>
      <c r="C15" s="82"/>
      <c r="D15" s="83"/>
      <c r="E15" s="53"/>
      <c r="F15" s="53"/>
      <c r="G15" s="53"/>
    </row>
    <row r="16" spans="1:7" ht="18" customHeight="1" thickBot="1">
      <c r="A16" s="66" t="s">
        <v>81</v>
      </c>
      <c r="B16" s="70"/>
      <c r="C16" s="35">
        <v>0</v>
      </c>
      <c r="D16" s="71"/>
      <c r="F16" s="53"/>
      <c r="G16" s="53"/>
    </row>
    <row r="17" spans="1:7" ht="18" customHeight="1" thickBot="1">
      <c r="A17" s="84" t="s">
        <v>84</v>
      </c>
      <c r="B17" s="70"/>
      <c r="C17" s="103">
        <f>+C16+1</f>
        <v>1</v>
      </c>
      <c r="D17" s="71"/>
      <c r="F17" s="53"/>
      <c r="G17" s="53"/>
    </row>
    <row r="18" spans="1:7" ht="18" customHeight="1" thickBot="1">
      <c r="A18" s="66" t="s">
        <v>83</v>
      </c>
      <c r="B18" s="70"/>
      <c r="C18" s="46">
        <v>0</v>
      </c>
      <c r="D18" s="71"/>
      <c r="F18" s="53"/>
      <c r="G18" s="53"/>
    </row>
    <row r="19" spans="1:7" ht="18" customHeight="1" thickBot="1">
      <c r="A19" s="81"/>
      <c r="B19" s="70"/>
      <c r="C19" s="82"/>
      <c r="D19" s="71"/>
      <c r="E19" s="53"/>
      <c r="F19" s="53"/>
      <c r="G19" s="53"/>
    </row>
    <row r="20" spans="1:7" ht="18" customHeight="1" hidden="1" thickBot="1">
      <c r="A20" s="85" t="s">
        <v>13</v>
      </c>
      <c r="B20" s="3"/>
      <c r="C20" s="4">
        <f>IF(C5&gt;=B13,"President's Distinguished",IF(C5&gt;=B13,"Select Distinguished",IF(C5=B12,"Distinguished Division","")))</f>
      </c>
      <c r="D20" s="71"/>
      <c r="E20" s="94"/>
      <c r="F20" s="94"/>
      <c r="G20" s="99"/>
    </row>
    <row r="21" spans="1:7" ht="18" customHeight="1" hidden="1" thickBot="1">
      <c r="A21" s="81"/>
      <c r="B21" s="86"/>
      <c r="C21" s="86"/>
      <c r="D21" s="83"/>
      <c r="E21" s="94"/>
      <c r="F21" s="94"/>
      <c r="G21" s="53"/>
    </row>
    <row r="22" spans="1:7" ht="19.5" customHeight="1" thickBot="1">
      <c r="A22" s="41" t="s">
        <v>58</v>
      </c>
      <c r="B22" s="102">
        <f>IF(AND(C14=1,D14=1),"President's Distinguished Division",(IF(AND(C13=1,D13=1),"Select Distinguished Division",(IF(AND(C12=1,D12=1),"Distinguished Division","")))))</f>
      </c>
      <c r="C22" s="100"/>
      <c r="D22" s="101"/>
      <c r="E22" s="53"/>
      <c r="F22" s="53"/>
      <c r="G22" s="53"/>
    </row>
    <row r="23" spans="1:7" s="50" customFormat="1" ht="14.25">
      <c r="A23" s="53"/>
      <c r="B23" s="53"/>
      <c r="C23" s="53"/>
      <c r="D23" s="53"/>
      <c r="E23" s="53"/>
      <c r="F23" s="53"/>
      <c r="G23" s="53"/>
    </row>
    <row r="24" spans="1:7" s="50" customFormat="1" ht="14.25">
      <c r="A24" s="53"/>
      <c r="B24" s="53"/>
      <c r="C24" s="53"/>
      <c r="D24" s="53"/>
      <c r="E24" s="53"/>
      <c r="F24" s="53"/>
      <c r="G24" s="53"/>
    </row>
    <row r="25" spans="4:7" s="50" customFormat="1" ht="14.25">
      <c r="D25" s="51"/>
      <c r="E25" s="51"/>
      <c r="F25" s="51"/>
      <c r="G25" s="51"/>
    </row>
    <row r="26" spans="4:7" s="50" customFormat="1" ht="19.5" customHeight="1">
      <c r="D26" s="51"/>
      <c r="E26" s="51"/>
      <c r="F26" s="51"/>
      <c r="G26" s="51"/>
    </row>
    <row r="27" spans="4:7" s="50" customFormat="1" ht="19.5" customHeight="1">
      <c r="D27" s="51"/>
      <c r="E27" s="51"/>
      <c r="F27" s="51"/>
      <c r="G27" s="51"/>
    </row>
    <row r="28" spans="4:7" s="50" customFormat="1" ht="19.5" customHeight="1">
      <c r="D28" s="51"/>
      <c r="E28" s="51"/>
      <c r="F28" s="51"/>
      <c r="G28" s="51"/>
    </row>
    <row r="29" spans="4:7" s="50" customFormat="1" ht="19.5" customHeight="1">
      <c r="D29" s="51"/>
      <c r="E29" s="51"/>
      <c r="F29" s="51"/>
      <c r="G29" s="51"/>
    </row>
    <row r="30" spans="4:7" s="50" customFormat="1" ht="19.5" customHeight="1">
      <c r="D30" s="51"/>
      <c r="E30" s="51"/>
      <c r="F30" s="51"/>
      <c r="G30" s="51"/>
    </row>
    <row r="31" spans="4:7" s="50" customFormat="1" ht="19.5" customHeight="1">
      <c r="D31" s="51"/>
      <c r="E31" s="51"/>
      <c r="F31" s="51"/>
      <c r="G31" s="51"/>
    </row>
    <row r="32" spans="4:7" s="50" customFormat="1" ht="19.5" customHeight="1">
      <c r="D32" s="51"/>
      <c r="E32" s="51"/>
      <c r="F32" s="51"/>
      <c r="G32" s="51"/>
    </row>
    <row r="33" spans="4:7" s="50" customFormat="1" ht="19.5" customHeight="1">
      <c r="D33" s="51"/>
      <c r="E33" s="51"/>
      <c r="F33" s="51"/>
      <c r="G33" s="51"/>
    </row>
    <row r="34" spans="4:7" s="50" customFormat="1" ht="19.5" customHeight="1">
      <c r="D34" s="51"/>
      <c r="E34" s="51"/>
      <c r="F34" s="51"/>
      <c r="G34" s="51"/>
    </row>
    <row r="35" spans="4:7" s="50" customFormat="1" ht="19.5" customHeight="1">
      <c r="D35" s="51"/>
      <c r="E35" s="51"/>
      <c r="F35" s="51"/>
      <c r="G35" s="51"/>
    </row>
    <row r="36" spans="4:7" s="50" customFormat="1" ht="19.5" customHeight="1">
      <c r="D36" s="51"/>
      <c r="E36" s="51"/>
      <c r="F36" s="51"/>
      <c r="G36" s="51"/>
    </row>
    <row r="37" spans="4:7" s="50" customFormat="1" ht="19.5" customHeight="1">
      <c r="D37" s="51"/>
      <c r="E37" s="51"/>
      <c r="F37" s="51"/>
      <c r="G37" s="51"/>
    </row>
    <row r="38" spans="4:7" s="50" customFormat="1" ht="19.5" customHeight="1">
      <c r="D38" s="51"/>
      <c r="E38" s="51"/>
      <c r="F38" s="51"/>
      <c r="G38" s="51"/>
    </row>
    <row r="39" spans="4:7" s="50" customFormat="1" ht="19.5" customHeight="1">
      <c r="D39" s="51"/>
      <c r="E39" s="51"/>
      <c r="F39" s="51"/>
      <c r="G39" s="51"/>
    </row>
    <row r="40" spans="4:7" s="50" customFormat="1" ht="19.5" customHeight="1">
      <c r="D40" s="51"/>
      <c r="E40" s="51"/>
      <c r="F40" s="51"/>
      <c r="G40" s="51"/>
    </row>
    <row r="41" spans="4:7" s="50" customFormat="1" ht="19.5" customHeight="1">
      <c r="D41" s="51"/>
      <c r="E41" s="51"/>
      <c r="F41" s="51"/>
      <c r="G41" s="51"/>
    </row>
  </sheetData>
  <sheetProtection sheet="1" objects="1" scenarios="1"/>
  <mergeCells count="2">
    <mergeCell ref="A2:D2"/>
    <mergeCell ref="A1:D1"/>
  </mergeCells>
  <conditionalFormatting sqref="C12:D14">
    <cfRule type="cellIs" priority="1" dxfId="1" operator="equal" stopIfTrue="1">
      <formula>0</formula>
    </cfRule>
    <cfRule type="cellIs" priority="2" dxfId="0" operator="equal" stopIfTrue="1">
      <formula>1</formula>
    </cfRule>
  </conditionalFormatting>
  <printOptions horizontalCentered="1"/>
  <pageMargins left="0.25" right="0.25" top="0.75" bottom="0.75" header="0.5" footer="0.5"/>
  <pageSetup horizontalDpi="600" verticalDpi="600" orientation="portrait" scale="80" r:id="rId3"/>
  <headerFooter alignWithMargins="0">
    <oddFooter>&amp;C©Theo W. Black, DTM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District 6 Toastmasters - A Select Distinguished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Copyright Theo W. Black, DTM</dc:creator>
  <cp:keywords>DCP DAP DDP Distinguished Club Area Division Plan Goals</cp:keywords>
  <dc:description/>
  <cp:lastModifiedBy> Theo W. Black</cp:lastModifiedBy>
  <cp:lastPrinted>2009-08-17T19:27:07Z</cp:lastPrinted>
  <dcterms:created xsi:type="dcterms:W3CDTF">2002-09-10T13:04:20Z</dcterms:created>
  <dcterms:modified xsi:type="dcterms:W3CDTF">2009-08-18T02:13:49Z</dcterms:modified>
  <cp:category/>
  <cp:version/>
  <cp:contentType/>
  <cp:contentStatus/>
</cp:coreProperties>
</file>